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8700"/>
  </bookViews>
  <sheets>
    <sheet name="Matrix" sheetId="1" r:id="rId1"/>
  </sheets>
  <calcPr calcId="145621"/>
</workbook>
</file>

<file path=xl/calcChain.xml><?xml version="1.0" encoding="utf-8"?>
<calcChain xmlns="http://schemas.openxmlformats.org/spreadsheetml/2006/main">
  <c r="C5" i="1" l="1"/>
  <c r="AG5" i="1"/>
  <c r="B13" i="1"/>
  <c r="B20" i="1"/>
  <c r="B23" i="1"/>
  <c r="B8" i="1"/>
  <c r="AM5" i="1"/>
  <c r="B18" i="1"/>
  <c r="B16" i="1"/>
  <c r="AL5" i="1"/>
  <c r="B9" i="1"/>
  <c r="B6" i="1"/>
  <c r="B14" i="1"/>
  <c r="AE5" i="1"/>
  <c r="AP5" i="1"/>
  <c r="X5" i="1"/>
  <c r="AA5" i="1"/>
  <c r="B5" i="1"/>
  <c r="Z5" i="1"/>
  <c r="B10" i="1"/>
  <c r="AC5" i="1"/>
  <c r="B15" i="1"/>
  <c r="AR5" i="1"/>
  <c r="AN5" i="1"/>
  <c r="B7" i="1"/>
  <c r="B24" i="1"/>
  <c r="B22" i="1"/>
  <c r="AQ5" i="1"/>
  <c r="B12" i="1"/>
  <c r="AK5" i="1"/>
  <c r="AB5" i="1"/>
  <c r="B17" i="1"/>
  <c r="AJ5" i="1"/>
  <c r="B11" i="1"/>
  <c r="AI5" i="1"/>
  <c r="AO5" i="1"/>
  <c r="B21" i="1"/>
  <c r="AF5" i="1"/>
  <c r="AD5" i="1"/>
  <c r="B19" i="1"/>
  <c r="AH5" i="1"/>
  <c r="AC4" i="1" l="1"/>
  <c r="G4" i="1"/>
  <c r="AM4" i="1"/>
  <c r="Q4" i="1"/>
  <c r="AF4" i="1"/>
  <c r="J4" i="1"/>
  <c r="AN4" i="1"/>
  <c r="R4" i="1"/>
  <c r="AR4" i="1"/>
  <c r="V4" i="1"/>
  <c r="AL4" i="1"/>
  <c r="P4" i="1"/>
  <c r="AE4" i="1"/>
  <c r="I4" i="1"/>
  <c r="Z4" i="1"/>
  <c r="D4" i="1"/>
  <c r="AQ4" i="1"/>
  <c r="U4" i="1"/>
  <c r="AJ4" i="1"/>
  <c r="N4" i="1"/>
  <c r="AK4" i="1"/>
  <c r="O4" i="1"/>
  <c r="AD4" i="1"/>
  <c r="H4" i="1"/>
  <c r="AA4" i="1"/>
  <c r="E4" i="1"/>
  <c r="Y4" i="1"/>
  <c r="AH4" i="1"/>
  <c r="L4" i="1"/>
  <c r="AO4" i="1"/>
  <c r="S4" i="1"/>
  <c r="AP4" i="1"/>
  <c r="T4" i="1"/>
  <c r="AI4" i="1"/>
  <c r="M4" i="1"/>
  <c r="AB4" i="1"/>
  <c r="F4" i="1"/>
  <c r="AG4" i="1"/>
  <c r="K4" i="1"/>
  <c r="C4" i="1"/>
  <c r="B2" i="1"/>
  <c r="B3" i="1"/>
  <c r="U24" i="1" l="1"/>
  <c r="F9" i="1"/>
  <c r="C8" i="1"/>
  <c r="F12" i="1"/>
  <c r="F15" i="1"/>
  <c r="F20" i="1"/>
  <c r="F23" i="1"/>
  <c r="F8" i="1"/>
  <c r="F10" i="1"/>
  <c r="F17" i="1"/>
  <c r="E8" i="1"/>
  <c r="F11" i="1"/>
  <c r="F16" i="1"/>
  <c r="F19" i="1"/>
  <c r="F13" i="1"/>
  <c r="F14" i="1"/>
  <c r="F18" i="1"/>
  <c r="F24" i="1"/>
  <c r="F21" i="1"/>
  <c r="F22" i="1"/>
  <c r="K13" i="1"/>
  <c r="K14" i="1"/>
  <c r="K21" i="1"/>
  <c r="K22" i="1"/>
  <c r="K15" i="1"/>
  <c r="K17" i="1"/>
  <c r="K18" i="1"/>
  <c r="K24" i="1"/>
  <c r="K16" i="1"/>
  <c r="K20" i="1"/>
  <c r="K23" i="1"/>
  <c r="K19" i="1"/>
  <c r="V24" i="1"/>
  <c r="S21" i="1"/>
  <c r="S22" i="1"/>
  <c r="S24" i="1"/>
  <c r="S23" i="1"/>
  <c r="R20" i="1"/>
  <c r="R23" i="1"/>
  <c r="R24" i="1"/>
  <c r="R21" i="1"/>
  <c r="R22" i="1"/>
  <c r="O21" i="1"/>
  <c r="O22" i="1"/>
  <c r="O24" i="1"/>
  <c r="O17" i="1"/>
  <c r="O18" i="1"/>
  <c r="O23" i="1"/>
  <c r="O20" i="1"/>
  <c r="O19" i="1"/>
  <c r="L16" i="1"/>
  <c r="L19" i="1"/>
  <c r="L14" i="1"/>
  <c r="L15" i="1"/>
  <c r="L20" i="1"/>
  <c r="L23" i="1"/>
  <c r="L21" i="1"/>
  <c r="L22" i="1"/>
  <c r="L17" i="1"/>
  <c r="L24" i="1"/>
  <c r="L18" i="1"/>
  <c r="U23" i="1"/>
  <c r="I17" i="1"/>
  <c r="I18" i="1"/>
  <c r="I24" i="1"/>
  <c r="I11" i="1"/>
  <c r="I16" i="1"/>
  <c r="I13" i="1"/>
  <c r="I14" i="1"/>
  <c r="I21" i="1"/>
  <c r="I22" i="1"/>
  <c r="I12" i="1"/>
  <c r="I15" i="1"/>
  <c r="I19" i="1"/>
  <c r="I20" i="1"/>
  <c r="I23" i="1"/>
  <c r="J12" i="1"/>
  <c r="J15" i="1"/>
  <c r="J20" i="1"/>
  <c r="J23" i="1"/>
  <c r="J17" i="1"/>
  <c r="J16" i="1"/>
  <c r="J19" i="1"/>
  <c r="J13" i="1"/>
  <c r="J14" i="1"/>
  <c r="J21" i="1"/>
  <c r="J22" i="1"/>
  <c r="J18" i="1"/>
  <c r="J24" i="1"/>
  <c r="E10" i="1"/>
  <c r="E17" i="1"/>
  <c r="E18" i="1"/>
  <c r="E24" i="1"/>
  <c r="E11" i="1"/>
  <c r="E16" i="1"/>
  <c r="E13" i="1"/>
  <c r="E14" i="1"/>
  <c r="E21" i="1"/>
  <c r="E22" i="1"/>
  <c r="E12" i="1"/>
  <c r="E15" i="1"/>
  <c r="E19" i="1"/>
  <c r="E20" i="1"/>
  <c r="E23" i="1"/>
  <c r="Q21" i="1"/>
  <c r="Q22" i="1"/>
  <c r="Q24" i="1"/>
  <c r="Q19" i="1"/>
  <c r="Q20" i="1"/>
  <c r="Q23" i="1"/>
  <c r="N20" i="1"/>
  <c r="N23" i="1"/>
  <c r="N16" i="1"/>
  <c r="N19" i="1"/>
  <c r="N18" i="1"/>
  <c r="N24" i="1"/>
  <c r="N21" i="1"/>
  <c r="N22" i="1"/>
  <c r="N17" i="1"/>
  <c r="T23" i="1"/>
  <c r="T22" i="1"/>
  <c r="T24" i="1"/>
  <c r="P19" i="1"/>
  <c r="P20" i="1"/>
  <c r="P23" i="1"/>
  <c r="P24" i="1"/>
  <c r="P18" i="1"/>
  <c r="P21" i="1"/>
  <c r="P22" i="1"/>
  <c r="H11" i="1"/>
  <c r="H16" i="1"/>
  <c r="H19" i="1"/>
  <c r="H13" i="1"/>
  <c r="H14" i="1"/>
  <c r="H12" i="1"/>
  <c r="H15" i="1"/>
  <c r="H20" i="1"/>
  <c r="H23" i="1"/>
  <c r="H10" i="1"/>
  <c r="H17" i="1"/>
  <c r="H21" i="1"/>
  <c r="H22" i="1"/>
  <c r="H18" i="1"/>
  <c r="H24" i="1"/>
  <c r="D10" i="1"/>
  <c r="D15" i="1"/>
  <c r="D18" i="1"/>
  <c r="D23" i="1"/>
  <c r="D12" i="1"/>
  <c r="D13" i="1"/>
  <c r="D9" i="1"/>
  <c r="D11" i="1"/>
  <c r="D14" i="1"/>
  <c r="D19" i="1"/>
  <c r="D22" i="1"/>
  <c r="D8" i="1"/>
  <c r="D16" i="1"/>
  <c r="D20" i="1"/>
  <c r="D21" i="1"/>
  <c r="D17" i="1"/>
  <c r="D24" i="1"/>
  <c r="M17" i="1"/>
  <c r="M18" i="1"/>
  <c r="M16" i="1"/>
  <c r="M21" i="1"/>
  <c r="M22" i="1"/>
  <c r="M24" i="1"/>
  <c r="M15" i="1"/>
  <c r="M20" i="1"/>
  <c r="M23" i="1"/>
  <c r="M19" i="1"/>
  <c r="G9" i="1"/>
  <c r="C9" i="1"/>
  <c r="G13" i="1"/>
  <c r="G14" i="1"/>
  <c r="G21" i="1"/>
  <c r="G22" i="1"/>
  <c r="E9" i="1"/>
  <c r="G12" i="1"/>
  <c r="G15" i="1"/>
  <c r="G10" i="1"/>
  <c r="G17" i="1"/>
  <c r="G18" i="1"/>
  <c r="G24" i="1"/>
  <c r="G11" i="1"/>
  <c r="G16" i="1"/>
  <c r="G20" i="1"/>
  <c r="G19" i="1"/>
  <c r="G23" i="1"/>
  <c r="E7" i="1"/>
  <c r="D6" i="1"/>
  <c r="D7" i="1"/>
  <c r="C23" i="1"/>
  <c r="C19" i="1"/>
  <c r="C15" i="1"/>
  <c r="C11" i="1"/>
  <c r="C18" i="1"/>
  <c r="C13" i="1"/>
  <c r="C10" i="1"/>
  <c r="C22" i="1"/>
  <c r="C17" i="1"/>
  <c r="C24" i="1"/>
  <c r="C20" i="1"/>
  <c r="C16" i="1"/>
  <c r="C12" i="1"/>
  <c r="C7" i="1"/>
  <c r="C21" i="1"/>
  <c r="C14" i="1"/>
  <c r="C6" i="1"/>
</calcChain>
</file>

<file path=xl/sharedStrings.xml><?xml version="1.0" encoding="utf-8"?>
<sst xmlns="http://schemas.openxmlformats.org/spreadsheetml/2006/main" count="23" uniqueCount="23">
  <si>
    <t>FNMIX</t>
  </si>
  <si>
    <t>PAEMX</t>
  </si>
  <si>
    <t>MDWIX</t>
  </si>
  <si>
    <t>DODIX</t>
  </si>
  <si>
    <t>CVSIX</t>
  </si>
  <si>
    <t>ARTVX</t>
  </si>
  <si>
    <t>OTCFX</t>
  </si>
  <si>
    <t>PRPFX</t>
  </si>
  <si>
    <t>SEQUX</t>
  </si>
  <si>
    <t>TBGVX</t>
  </si>
  <si>
    <t>YACKX</t>
  </si>
  <si>
    <t>WAAEX</t>
  </si>
  <si>
    <t>SGRAX</t>
  </si>
  <si>
    <t>LBFAX</t>
  </si>
  <si>
    <t>ODMAX</t>
  </si>
  <si>
    <t>VEMAX</t>
  </si>
  <si>
    <t>GSCAX</t>
  </si>
  <si>
    <t>HCMRX</t>
  </si>
  <si>
    <t>PCRAX</t>
  </si>
  <si>
    <t>GAFAX</t>
  </si>
  <si>
    <t>Correlation Matrix</t>
  </si>
  <si>
    <t>End Date:</t>
  </si>
  <si>
    <t>Start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</si>
</sst>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,##0.00"/>
    <numFmt numFmtId="165" formatCode="m/yyyy"/>
    <numFmt numFmtId="166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3" borderId="0" xfId="0" applyFill="1"/>
    <xf numFmtId="0" fontId="3" fillId="3" borderId="0" xfId="0" applyFont="1" applyFill="1"/>
    <xf numFmtId="14" fontId="3" fillId="3" borderId="0" xfId="0" applyNumberFormat="1" applyFont="1" applyFill="1"/>
    <xf numFmtId="0" fontId="2" fillId="3" borderId="0" xfId="0" applyFont="1" applyFill="1"/>
    <xf numFmtId="14" fontId="3" fillId="3" borderId="0" xfId="0" applyNumberFormat="1" applyFont="1" applyFill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3" fillId="0" borderId="0" xfId="0" applyNumberFormat="1" applyFont="1"/>
    <xf numFmtId="166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textRotation="90"/>
    </xf>
    <xf numFmtId="0" fontId="0" fillId="3" borderId="0" xfId="0" applyFill="1" applyAlignment="1">
      <alignment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001"/>
  <sheetViews>
    <sheetView tabSelected="1" zoomScale="80" zoomScaleNormal="80" workbookViewId="0">
      <selection activeCell="A5" sqref="A5"/>
    </sheetView>
  </sheetViews>
  <sheetFormatPr defaultRowHeight="15" x14ac:dyDescent="0.25"/>
  <cols>
    <col min="1" max="1" width="9.5703125" customWidth="1"/>
    <col min="2" max="2" width="36.5703125" customWidth="1"/>
    <col min="3" max="20" width="5.85546875" bestFit="1" customWidth="1"/>
    <col min="21" max="21" width="6" bestFit="1" customWidth="1"/>
    <col min="22" max="22" width="5.42578125" bestFit="1" customWidth="1"/>
    <col min="23" max="23" width="57.85546875" style="1" customWidth="1"/>
  </cols>
  <sheetData>
    <row r="1" spans="1:59" ht="18.75" x14ac:dyDescent="0.3">
      <c r="A1" s="6" t="s">
        <v>20</v>
      </c>
      <c r="B1" s="3"/>
      <c r="C1" s="4"/>
      <c r="D1" s="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59" x14ac:dyDescent="0.25">
      <c r="A2" s="4" t="s">
        <v>22</v>
      </c>
      <c r="B2" s="7">
        <f>_xll.MSDATE("lmend-3y")</f>
        <v>39964</v>
      </c>
      <c r="C2" s="4"/>
      <c r="D2" s="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59" x14ac:dyDescent="0.25">
      <c r="A3" s="4" t="s">
        <v>21</v>
      </c>
      <c r="B3" s="7">
        <f>_xll.MSDATE("lmend")</f>
        <v>41060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59" ht="192" x14ac:dyDescent="0.25">
      <c r="A4" s="3"/>
      <c r="B4" s="3"/>
      <c r="C4" s="14" t="str">
        <f>($B5)</f>
        <v>Fidelity New Markets Income</v>
      </c>
      <c r="D4" s="14" t="str">
        <f>($B6)</f>
        <v>PIMCO Emerging Markets Bond A</v>
      </c>
      <c r="E4" s="14" t="str">
        <f>($B7)</f>
        <v>BlackRock World Income Inv A</v>
      </c>
      <c r="F4" s="14" t="str">
        <f>($B8)</f>
        <v>Dodge &amp; Cox Income</v>
      </c>
      <c r="G4" s="14" t="str">
        <f>($B9)</f>
        <v>Calamos Market Neutral Income A</v>
      </c>
      <c r="H4" s="14" t="str">
        <f>($B10)</f>
        <v>Artisan Small Cap Value Investor</v>
      </c>
      <c r="I4" s="14" t="str">
        <f>($B11)</f>
        <v>T. Rowe Price Small-Cap Stock</v>
      </c>
      <c r="J4" s="14" t="str">
        <f>($B12)</f>
        <v>Permanent Portfolio</v>
      </c>
      <c r="K4" s="14" t="str">
        <f>($B13)</f>
        <v>Sequoia</v>
      </c>
      <c r="L4" s="14" t="str">
        <f>($B14)</f>
        <v>Tweedy, Browne Global Value</v>
      </c>
      <c r="M4" s="14" t="str">
        <f>($B15)</f>
        <v>Yacktman</v>
      </c>
      <c r="N4" s="14" t="str">
        <f>($B16)</f>
        <v>Wasatch Small Cap Growth</v>
      </c>
      <c r="O4" s="14" t="str">
        <f>($B17)</f>
        <v>Wells Fargo Advantage Growth A</v>
      </c>
      <c r="P4" s="14" t="str">
        <f>($B18)</f>
        <v>Loomis Sayles Bond Admin</v>
      </c>
      <c r="Q4" s="14" t="str">
        <f>($B19)</f>
        <v>Oppenheimer Developing Markets A</v>
      </c>
      <c r="R4" s="14" t="str">
        <f>($B20)</f>
        <v>Vanguard Emerging Mkts Stock Idx Adm</v>
      </c>
      <c r="S4" s="14" t="str">
        <f>($B21)</f>
        <v>Goldman Sachs Commodity Strategy A</v>
      </c>
      <c r="T4" s="14" t="str">
        <f>($B22)</f>
        <v>Harbor Commodity Real Return ST Adm</v>
      </c>
      <c r="U4" s="14" t="str">
        <f>($B23)</f>
        <v>PIMCO Commodity Real Ret Strat A</v>
      </c>
      <c r="V4" s="14" t="str">
        <f>($B24)</f>
        <v>Natixis ASG Global Alternatives A</v>
      </c>
      <c r="Y4" s="13" t="str">
        <f>($B5)</f>
        <v>Fidelity New Markets Income</v>
      </c>
      <c r="Z4" s="13" t="str">
        <f>($B6)</f>
        <v>PIMCO Emerging Markets Bond A</v>
      </c>
      <c r="AA4" s="13" t="str">
        <f>($B7)</f>
        <v>BlackRock World Income Inv A</v>
      </c>
      <c r="AB4" s="13" t="str">
        <f>($B8)</f>
        <v>Dodge &amp; Cox Income</v>
      </c>
      <c r="AC4" s="13" t="str">
        <f>($B9)</f>
        <v>Calamos Market Neutral Income A</v>
      </c>
      <c r="AD4" s="13" t="str">
        <f>($B10)</f>
        <v>Artisan Small Cap Value Investor</v>
      </c>
      <c r="AE4" s="13" t="str">
        <f>($B11)</f>
        <v>T. Rowe Price Small-Cap Stock</v>
      </c>
      <c r="AF4" s="13" t="str">
        <f>($B12)</f>
        <v>Permanent Portfolio</v>
      </c>
      <c r="AG4" s="13" t="str">
        <f>($B13)</f>
        <v>Sequoia</v>
      </c>
      <c r="AH4" s="13" t="str">
        <f>($B14)</f>
        <v>Tweedy, Browne Global Value</v>
      </c>
      <c r="AI4" s="13" t="str">
        <f>($B15)</f>
        <v>Yacktman</v>
      </c>
      <c r="AJ4" s="13" t="str">
        <f>($B16)</f>
        <v>Wasatch Small Cap Growth</v>
      </c>
      <c r="AK4" s="13" t="str">
        <f>($B17)</f>
        <v>Wells Fargo Advantage Growth A</v>
      </c>
      <c r="AL4" s="13" t="str">
        <f>($B18)</f>
        <v>Loomis Sayles Bond Admin</v>
      </c>
      <c r="AM4" s="13" t="str">
        <f>($B19)</f>
        <v>Oppenheimer Developing Markets A</v>
      </c>
      <c r="AN4" s="13" t="str">
        <f>($B20)</f>
        <v>Vanguard Emerging Mkts Stock Idx Adm</v>
      </c>
      <c r="AO4" s="13" t="str">
        <f>($B21)</f>
        <v>Goldman Sachs Commodity Strategy A</v>
      </c>
      <c r="AP4" s="13" t="str">
        <f>($B22)</f>
        <v>Harbor Commodity Real Return ST Adm</v>
      </c>
      <c r="AQ4" s="13" t="str">
        <f>($B23)</f>
        <v>PIMCO Commodity Real Ret Strat A</v>
      </c>
      <c r="AR4" s="13" t="str">
        <f>($B24)</f>
        <v>Natixis ASG Global Alternatives A</v>
      </c>
    </row>
    <row r="5" spans="1:59" x14ac:dyDescent="0.25">
      <c r="A5" s="2" t="s">
        <v>0</v>
      </c>
      <c r="B5" s="10" t="str">
        <f>_xll.MSDP(A5,"name")</f>
        <v>Fidelity New Markets Income</v>
      </c>
      <c r="C5" s="11">
        <f>CORREL(Y5:Y40,Y5:Y40)</f>
        <v>1.0000000000000002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X5" s="9">
        <f>_xll.MSTS($A5,"return",$B$2,$B$3,"freq=m,dates=true")</f>
        <v>39994</v>
      </c>
      <c r="Y5" s="8">
        <v>3.1632299423217773</v>
      </c>
      <c r="Z5" s="8">
        <f>_xll.MSTS($A6,"return",$B$2,$B$3,"freq=m,dates=false")</f>
        <v>0.62152999639511108</v>
      </c>
      <c r="AA5" s="8">
        <f>_xll.MSTS($A7,"return",$B$2,$B$3,"freq=m,dates=false")</f>
        <v>1.2826999425888062</v>
      </c>
      <c r="AB5" s="8">
        <f>_xll.MSTS($A8,"return",$B$2,$B$3,"freq=m,dates=false")</f>
        <v>1.4622299671173096</v>
      </c>
      <c r="AC5" s="8">
        <f>_xll.MSTS($A9,"return",$B$2,$B$3,"freq=m,dates=false")</f>
        <v>1.023169994354248</v>
      </c>
      <c r="AD5" s="8">
        <f>_xll.MSTS($A10,"return",$B$2,$B$3,"freq=m,dates=false")</f>
        <v>-0.71556001901626587</v>
      </c>
      <c r="AE5" s="8">
        <f>_xll.MSTS($A11,"return",$B$2,$B$3,"freq=m,dates=false")</f>
        <v>1.4224799871444702</v>
      </c>
      <c r="AF5" s="8">
        <f>_xll.MSTS($A12,"return",$B$2,$B$3,"freq=m,dates=false")</f>
        <v>-3.0954399108886719</v>
      </c>
      <c r="AG5" s="8">
        <f>_xll.MSTS($A13,"return",$B$2,$B$3,"freq=m,dates=false")</f>
        <v>0.75274002552032471</v>
      </c>
      <c r="AH5" s="8">
        <f>_xll.MSTS($A14,"return",$B$2,$B$3,"freq=m,dates=false")</f>
        <v>0.64252001047134399</v>
      </c>
      <c r="AI5" s="8">
        <f>_xll.MSTS($A15,"return",$B$2,$B$3,"freq=m,dates=false")</f>
        <v>0.58480000495910645</v>
      </c>
      <c r="AJ5" s="8">
        <f>_xll.MSTS($A16,"return",$B$2,$B$3,"freq=m,dates=false")</f>
        <v>3.3954501152038574</v>
      </c>
      <c r="AK5" s="8">
        <f>_xll.MSTS($A17,"return",$B$2,$B$3,"freq=m,dates=false")</f>
        <v>3.0287199020385742</v>
      </c>
      <c r="AL5" s="8">
        <f>_xll.MSTS($A18,"return",$B$2,$B$3,"freq=m,dates=false")</f>
        <v>2.9542601108551025</v>
      </c>
      <c r="AM5" s="8">
        <f>_xll.MSTS($A19,"return",$B$2,$B$3,"freq=m,dates=false")</f>
        <v>-0.2732200026512146</v>
      </c>
      <c r="AN5" s="8">
        <f>_xll.MSTS($A20,"return",$B$2,$B$3,"freq=m,dates=false")</f>
        <v>-2.26596999168396</v>
      </c>
      <c r="AO5" s="8">
        <f>_xll.MSTS($A21,"return",$B$2,$B$3,"freq=m,dates=false")</f>
        <v>0.74541002511978149</v>
      </c>
      <c r="AP5" s="8">
        <f>_xll.MSTS($A22,"return",$B$2,$B$3,"freq=m,dates=false")</f>
        <v>-2.3600199222564697</v>
      </c>
      <c r="AQ5" s="8">
        <f>_xll.MSTS($A23,"return",$B$2,$B$3,"freq=m,dates=false")</f>
        <v>-2.1507298946380615</v>
      </c>
      <c r="AR5" s="8">
        <f>_xll.MSTS($A24,"return",$B$2,$B$3,"freq=m,dates=false")</f>
        <v>0.30180999636650085</v>
      </c>
      <c r="AS5" s="8"/>
      <c r="AT5" s="8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1:59" x14ac:dyDescent="0.25">
      <c r="A6" s="2" t="s">
        <v>1</v>
      </c>
      <c r="B6" s="10" t="str">
        <f>_xll.MSDP(A6,"name")</f>
        <v>PIMCO Emerging Markets Bond A</v>
      </c>
      <c r="C6" s="11">
        <f>CORREL(Y5:Y40,Z5:Z40)</f>
        <v>0.93873869069194482</v>
      </c>
      <c r="D6" s="11">
        <f>CORREL(Z5:Z40,Z5:Z40)</f>
        <v>1</v>
      </c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X6" s="9">
        <v>40025</v>
      </c>
      <c r="Y6" s="8">
        <v>3.8130500316619873</v>
      </c>
      <c r="Z6" s="8">
        <v>4.092750072479248</v>
      </c>
      <c r="AA6" s="8">
        <v>2.9565000534057617</v>
      </c>
      <c r="AB6" s="8">
        <v>2.9197099208831787</v>
      </c>
      <c r="AC6" s="8">
        <v>2.8756999969482422</v>
      </c>
      <c r="AD6" s="8">
        <v>11.261260032653809</v>
      </c>
      <c r="AE6" s="8">
        <v>9.1631603240966797</v>
      </c>
      <c r="AF6" s="8">
        <v>4.5252900123596191</v>
      </c>
      <c r="AG6" s="8">
        <v>7.4899802207946777</v>
      </c>
      <c r="AH6" s="8">
        <v>7.0226302146911621</v>
      </c>
      <c r="AI6" s="8">
        <v>7.9734201431274414</v>
      </c>
      <c r="AJ6" s="8">
        <v>7.1285500526428223</v>
      </c>
      <c r="AK6" s="8">
        <v>7.095789909362793</v>
      </c>
      <c r="AL6" s="8">
        <v>5.4984397888183594</v>
      </c>
      <c r="AM6" s="8">
        <v>10.456620216369629</v>
      </c>
      <c r="AN6" s="8">
        <v>11.592550277709961</v>
      </c>
      <c r="AO6" s="8">
        <v>1.541100025177002</v>
      </c>
      <c r="AP6" s="8">
        <v>3.8639900684356689</v>
      </c>
      <c r="AQ6" s="8">
        <v>4.5390100479125977</v>
      </c>
      <c r="AR6" s="8">
        <v>2.7081201076507568</v>
      </c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</row>
    <row r="7" spans="1:59" x14ac:dyDescent="0.25">
      <c r="A7" s="2" t="s">
        <v>2</v>
      </c>
      <c r="B7" s="10" t="str">
        <f>_xll.MSDP(A7,"name")</f>
        <v>BlackRock World Income Inv A</v>
      </c>
      <c r="C7" s="11">
        <f>CORREL(Y5:Y40,AA5:AA40)</f>
        <v>0.65850747764921091</v>
      </c>
      <c r="D7" s="11">
        <f>CORREL(Z5:Z40,AA5:AA40)</f>
        <v>0.68973338723920286</v>
      </c>
      <c r="E7" s="11">
        <f>CORREL(AA5:AA40,AA5:AA40)</f>
        <v>1.0000000000000002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X7" s="9">
        <v>40056</v>
      </c>
      <c r="Y7" s="8">
        <v>3.3792500495910645</v>
      </c>
      <c r="Z7" s="8">
        <v>2.0354800224304199</v>
      </c>
      <c r="AA7" s="8">
        <v>1.3745900392532349</v>
      </c>
      <c r="AB7" s="8">
        <v>1.1820299625396729</v>
      </c>
      <c r="AC7" s="8">
        <v>0.81154000759124756</v>
      </c>
      <c r="AD7" s="8">
        <v>4.4534401893615723</v>
      </c>
      <c r="AE7" s="8">
        <v>3.3833000659942627</v>
      </c>
      <c r="AF7" s="8">
        <v>2.2920200824737549</v>
      </c>
      <c r="AG7" s="8">
        <v>2.7432599067687988</v>
      </c>
      <c r="AH7" s="8">
        <v>2.874190092086792</v>
      </c>
      <c r="AI7" s="8">
        <v>5.9230799674987793</v>
      </c>
      <c r="AJ7" s="8">
        <v>1.1962599754333496</v>
      </c>
      <c r="AK7" s="8">
        <v>3.3601500988006592</v>
      </c>
      <c r="AL7" s="8">
        <v>2.0029699802398682</v>
      </c>
      <c r="AM7" s="8">
        <v>0.78544998168945313</v>
      </c>
      <c r="AN7" s="8">
        <v>-0.6471400260925293</v>
      </c>
      <c r="AO7" s="8">
        <v>-2.1922399997711182</v>
      </c>
      <c r="AP7" s="8">
        <v>0.44642999768257141</v>
      </c>
      <c r="AQ7" s="8">
        <v>1.0854799747467041</v>
      </c>
      <c r="AR7" s="8">
        <v>0</v>
      </c>
      <c r="AS7" s="8"/>
      <c r="AT7" s="8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</row>
    <row r="8" spans="1:59" x14ac:dyDescent="0.25">
      <c r="A8" s="2" t="s">
        <v>3</v>
      </c>
      <c r="B8" s="10" t="str">
        <f>_xll.MSDP(A8,"name")</f>
        <v>Dodge &amp; Cox Income</v>
      </c>
      <c r="C8" s="11">
        <f>CORREL(Y$5:Y$40,AB$5:AB$40)</f>
        <v>0.69545272070685615</v>
      </c>
      <c r="D8" s="11">
        <f>CORREL(Y$5:Y$40,Z$5:Z$40)</f>
        <v>0.93873869069194482</v>
      </c>
      <c r="E8" s="11">
        <f>CORREL(AB$5:AB$40,AA$5:AA$40)</f>
        <v>0.81510620374190224</v>
      </c>
      <c r="F8" s="11">
        <f>CORREL(AB$5:AB$40,AB$5:AB$40)</f>
        <v>1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X8" s="9">
        <v>40086</v>
      </c>
      <c r="Y8" s="8">
        <v>6.1648597717285156</v>
      </c>
      <c r="Z8" s="8">
        <v>4.3656201362609863</v>
      </c>
      <c r="AA8" s="8">
        <v>2.6609001159667969</v>
      </c>
      <c r="AB8" s="8">
        <v>1.6364799737930298</v>
      </c>
      <c r="AC8" s="8">
        <v>1.4790699481964111</v>
      </c>
      <c r="AD8" s="8">
        <v>5.1162800788879395</v>
      </c>
      <c r="AE8" s="8">
        <v>6.6694297790527344</v>
      </c>
      <c r="AF8" s="8">
        <v>4.2600297927856445</v>
      </c>
      <c r="AG8" s="8">
        <v>1.6187599897384644</v>
      </c>
      <c r="AH8" s="8">
        <v>5.1660499572753906</v>
      </c>
      <c r="AI8" s="8">
        <v>4.066810131072998</v>
      </c>
      <c r="AJ8" s="8">
        <v>5.6150698661804199</v>
      </c>
      <c r="AK8" s="8">
        <v>5.1739897727966309</v>
      </c>
      <c r="AL8" s="8">
        <v>4.2463898658752441</v>
      </c>
      <c r="AM8" s="8">
        <v>8.449549674987793</v>
      </c>
      <c r="AN8" s="8">
        <v>9.290369987487793</v>
      </c>
      <c r="AO8" s="8">
        <v>1.4340000227093697E-2</v>
      </c>
      <c r="AP8" s="8">
        <v>3.1019799709320068</v>
      </c>
      <c r="AQ8" s="8">
        <v>3.4276900291442871</v>
      </c>
      <c r="AR8" s="8">
        <v>1.1718800067901611</v>
      </c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</row>
    <row r="9" spans="1:59" x14ac:dyDescent="0.25">
      <c r="A9" s="2" t="s">
        <v>4</v>
      </c>
      <c r="B9" s="10" t="str">
        <f>_xll.MSDP(A9,"name")</f>
        <v>Calamos Market Neutral Income A</v>
      </c>
      <c r="C9" s="11">
        <f>CORREL(AC$5:AC$40,Y$5:Y$40)</f>
        <v>0.66865294699983424</v>
      </c>
      <c r="D9" s="11">
        <f>CORREL(Z$5:Z$40,AC$5:AC$40)</f>
        <v>0.66999216277594675</v>
      </c>
      <c r="E9" s="11">
        <f>CORREL(AC$5:AC$40,AA$5:AA$40)</f>
        <v>0.27725982087425333</v>
      </c>
      <c r="F9" s="11">
        <f>CORREL(AC$5:AC$40,AB$5:AB$40)</f>
        <v>0.50671703667043388</v>
      </c>
      <c r="G9" s="11">
        <f>CORREL(AC$5:AC$40,AC$5:AC$40)</f>
        <v>0.99999999999999978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X9" s="9">
        <v>40117</v>
      </c>
      <c r="Y9" s="8">
        <v>0.56322002410888672</v>
      </c>
      <c r="Z9" s="8">
        <v>0.58660000562667847</v>
      </c>
      <c r="AA9" s="8">
        <v>0.20643000304698944</v>
      </c>
      <c r="AB9" s="8">
        <v>0.69822001457214355</v>
      </c>
      <c r="AC9" s="8">
        <v>0.44247999787330627</v>
      </c>
      <c r="AD9" s="8">
        <v>-2.8761100769042969</v>
      </c>
      <c r="AE9" s="8">
        <v>-6.0582499504089355</v>
      </c>
      <c r="AF9" s="8">
        <v>-0.58371001482009888</v>
      </c>
      <c r="AG9" s="8">
        <v>-2.2887499332427979</v>
      </c>
      <c r="AH9" s="8">
        <v>-0.7518799901008606</v>
      </c>
      <c r="AI9" s="8">
        <v>0.13956999778747559</v>
      </c>
      <c r="AJ9" s="8">
        <v>-3.3578200340270996</v>
      </c>
      <c r="AK9" s="8">
        <v>-1.3060499429702759</v>
      </c>
      <c r="AL9" s="8">
        <v>0.71309000253677368</v>
      </c>
      <c r="AM9" s="8">
        <v>-0.6807900071144104</v>
      </c>
      <c r="AN9" s="8">
        <v>-1.3488099575042725</v>
      </c>
      <c r="AO9" s="8">
        <v>6.2069001197814941</v>
      </c>
      <c r="AP9" s="8">
        <v>4.6043200492858887</v>
      </c>
      <c r="AQ9" s="8">
        <v>5.0065898895263672</v>
      </c>
      <c r="AR9" s="8">
        <v>0.38609999418258667</v>
      </c>
      <c r="AS9" s="8"/>
      <c r="AT9" s="8"/>
    </row>
    <row r="10" spans="1:59" x14ac:dyDescent="0.25">
      <c r="A10" s="2" t="s">
        <v>5</v>
      </c>
      <c r="B10" s="10" t="str">
        <f>_xll.MSDP(A10,"name")</f>
        <v>Artisan Small Cap Value Investor</v>
      </c>
      <c r="C10" s="11">
        <f>CORREL(Y$5:Y$40,AD$5:AD$40)</f>
        <v>0.54861998400256184</v>
      </c>
      <c r="D10" s="11">
        <f>CORREL(Z$5:Z$40,$AD$5:$AD$40)</f>
        <v>0.57525806912576316</v>
      </c>
      <c r="E10" s="11">
        <f t="shared" ref="E10:H10" si="0">CORREL(AA$5:AA$40,$AD$5:$AD$40)</f>
        <v>8.8720664358022061E-2</v>
      </c>
      <c r="F10" s="11">
        <f t="shared" si="0"/>
        <v>0.36605331676685754</v>
      </c>
      <c r="G10" s="11">
        <f t="shared" si="0"/>
        <v>0.90272702708349306</v>
      </c>
      <c r="H10" s="11">
        <f t="shared" si="0"/>
        <v>1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X10" s="9">
        <v>40147</v>
      </c>
      <c r="Y10" s="8">
        <v>0.58583998680114746</v>
      </c>
      <c r="Z10" s="8">
        <v>1.8808599710464478</v>
      </c>
      <c r="AA10" s="8">
        <v>1.6503299474716187</v>
      </c>
      <c r="AB10" s="8">
        <v>1.1556199789047241</v>
      </c>
      <c r="AC10" s="8">
        <v>1.3215899467468262</v>
      </c>
      <c r="AD10" s="8">
        <v>1.9741799831390381</v>
      </c>
      <c r="AE10" s="8">
        <v>3.9685800075531006</v>
      </c>
      <c r="AF10" s="8">
        <v>5.5777997970581055</v>
      </c>
      <c r="AG10" s="8">
        <v>1.5834300518035889</v>
      </c>
      <c r="AH10" s="8">
        <v>3.0302999019622803</v>
      </c>
      <c r="AI10" s="8">
        <v>4.3902401924133301</v>
      </c>
      <c r="AJ10" s="8">
        <v>3.6192500591278076</v>
      </c>
      <c r="AK10" s="8">
        <v>6.0873398780822754</v>
      </c>
      <c r="AL10" s="8">
        <v>2.2522399425506592</v>
      </c>
      <c r="AM10" s="8">
        <v>5.9786701202392578</v>
      </c>
      <c r="AN10" s="8">
        <v>5.9141502380371094</v>
      </c>
      <c r="AO10" s="8">
        <v>2.1103899478912354</v>
      </c>
      <c r="AP10" s="8">
        <v>5.3645100593566895</v>
      </c>
      <c r="AQ10" s="8">
        <v>5.5206999778747559</v>
      </c>
      <c r="AR10" s="8">
        <v>2.307689905166626</v>
      </c>
      <c r="AS10" s="8"/>
      <c r="AT10" s="8"/>
    </row>
    <row r="11" spans="1:59" x14ac:dyDescent="0.25">
      <c r="A11" s="2" t="s">
        <v>6</v>
      </c>
      <c r="B11" s="10" t="str">
        <f>_xll.MSDP(A11,"name")</f>
        <v>T. Rowe Price Small-Cap Stock</v>
      </c>
      <c r="C11" s="11">
        <f>CORREL(Y$5:Y$40,AE$5:AE$40)</f>
        <v>0.53117854192512814</v>
      </c>
      <c r="D11" s="11">
        <f>CORREL(Z$5:Z$40,$AE$5:$AE$40)</f>
        <v>0.54732642236226181</v>
      </c>
      <c r="E11" s="11">
        <f t="shared" ref="E11:I11" si="1">CORREL(AA$5:AA$40,$AE$5:$AE$40)</f>
        <v>7.7940534286833424E-2</v>
      </c>
      <c r="F11" s="11">
        <f t="shared" si="1"/>
        <v>0.34292567355998588</v>
      </c>
      <c r="G11" s="11">
        <f t="shared" si="1"/>
        <v>0.89212300795634469</v>
      </c>
      <c r="H11" s="11">
        <f t="shared" si="1"/>
        <v>0.97613078422649835</v>
      </c>
      <c r="I11" s="11">
        <f t="shared" si="1"/>
        <v>1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X11" s="9">
        <v>40178</v>
      </c>
      <c r="Y11" s="8">
        <v>0.13252000510692596</v>
      </c>
      <c r="Z11" s="8">
        <v>-0.22669999301433563</v>
      </c>
      <c r="AA11" s="8">
        <v>-2.1725399494171143</v>
      </c>
      <c r="AB11" s="8">
        <v>-0.10085000097751617</v>
      </c>
      <c r="AC11" s="8">
        <v>1.0532699823379517</v>
      </c>
      <c r="AD11" s="8">
        <v>6.8219199180603027</v>
      </c>
      <c r="AE11" s="8">
        <v>7.4636201858520508</v>
      </c>
      <c r="AF11" s="8">
        <v>-1.5412299633026123</v>
      </c>
      <c r="AG11" s="8">
        <v>1.379080057144165</v>
      </c>
      <c r="AH11" s="8">
        <v>5.5505599975585937</v>
      </c>
      <c r="AI11" s="8">
        <v>2.9479401111602783</v>
      </c>
      <c r="AJ11" s="8">
        <v>7.0206098556518555</v>
      </c>
      <c r="AK11" s="8">
        <v>5.6133098602294922</v>
      </c>
      <c r="AL11" s="8">
        <v>1.1309399604797363</v>
      </c>
      <c r="AM11" s="8">
        <v>3.7626500129699707</v>
      </c>
      <c r="AN11" s="8">
        <v>3.6155400276184082</v>
      </c>
      <c r="AO11" s="8">
        <v>0.27996999025344849</v>
      </c>
      <c r="AP11" s="8">
        <v>0.58851999044418335</v>
      </c>
      <c r="AQ11" s="8">
        <v>0.76964998245239258</v>
      </c>
      <c r="AR11" s="8">
        <v>-0.88345998525619507</v>
      </c>
      <c r="AS11" s="8"/>
      <c r="AT11" s="8"/>
    </row>
    <row r="12" spans="1:59" x14ac:dyDescent="0.25">
      <c r="A12" s="2" t="s">
        <v>7</v>
      </c>
      <c r="B12" s="10" t="str">
        <f>_xll.MSDP(A12,"name")</f>
        <v>Permanent Portfolio</v>
      </c>
      <c r="C12" s="11">
        <f>CORREL(Y$5:Y$40,AF$5:AF$40)</f>
        <v>0.59655498265824181</v>
      </c>
      <c r="D12" s="11">
        <f>CORREL(Z$5:Z$40,$AF$5:$AF$40)</f>
        <v>0.70594412440419363</v>
      </c>
      <c r="E12" s="11">
        <f t="shared" ref="E12:J12" si="2">CORREL(AA$5:AA$40,$AF$5:$AF$40)</f>
        <v>0.35391049637886257</v>
      </c>
      <c r="F12" s="11">
        <f t="shared" si="2"/>
        <v>0.46316530579204551</v>
      </c>
      <c r="G12" s="11">
        <f t="shared" si="2"/>
        <v>0.74972409804407869</v>
      </c>
      <c r="H12" s="11">
        <f t="shared" si="2"/>
        <v>0.73505447135940161</v>
      </c>
      <c r="I12" s="11">
        <f t="shared" si="2"/>
        <v>0.72563934621989779</v>
      </c>
      <c r="J12" s="11">
        <f t="shared" si="2"/>
        <v>1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X12" s="9">
        <v>40209</v>
      </c>
      <c r="Y12" s="8">
        <v>0.5965999960899353</v>
      </c>
      <c r="Z12" s="8">
        <v>0.55184000730514526</v>
      </c>
      <c r="AA12" s="8">
        <v>0.88199001550674438</v>
      </c>
      <c r="AB12" s="8">
        <v>1.2345700263977051</v>
      </c>
      <c r="AC12" s="8">
        <v>-1.4680500030517578</v>
      </c>
      <c r="AD12" s="8">
        <v>-3.4891800880432129</v>
      </c>
      <c r="AE12" s="8">
        <v>-3.7490699291229248</v>
      </c>
      <c r="AF12" s="8">
        <v>-1.5774500370025635</v>
      </c>
      <c r="AG12" s="8">
        <v>0.68243998289108276</v>
      </c>
      <c r="AH12" s="8">
        <v>-1.5565999746322632</v>
      </c>
      <c r="AI12" s="8">
        <v>-1.7739800214767456</v>
      </c>
      <c r="AJ12" s="8">
        <v>-5.6788501739501953</v>
      </c>
      <c r="AK12" s="8">
        <v>-5.5905499458312988</v>
      </c>
      <c r="AL12" s="8">
        <v>1.0852500200271606</v>
      </c>
      <c r="AM12" s="8">
        <v>-5.5632801055908203</v>
      </c>
      <c r="AN12" s="8">
        <v>-6.2536702156066895</v>
      </c>
      <c r="AO12" s="8">
        <v>-8.077540397644043</v>
      </c>
      <c r="AP12" s="8">
        <v>-5.6258797645568848</v>
      </c>
      <c r="AQ12" s="8">
        <v>-5.7457199096679687</v>
      </c>
      <c r="AR12" s="8">
        <v>-2.021169900894165</v>
      </c>
      <c r="AS12" s="8"/>
      <c r="AT12" s="8"/>
    </row>
    <row r="13" spans="1:59" x14ac:dyDescent="0.25">
      <c r="A13" s="2" t="s">
        <v>8</v>
      </c>
      <c r="B13" s="10" t="str">
        <f>_xll.MSDP(A13,"name")</f>
        <v>Sequoia</v>
      </c>
      <c r="C13" s="11">
        <f>CORREL(Y$5:Y$40,AG$5:AG$40)</f>
        <v>0.58162118403915863</v>
      </c>
      <c r="D13" s="11">
        <f>CORREL(Z$5:Z$40,$AG$5:$AG$40)</f>
        <v>0.60093489686468704</v>
      </c>
      <c r="E13" s="11">
        <f t="shared" ref="E13:K13" si="3">CORREL(AA$5:AA$40,$AG$5:$AG$40)</f>
        <v>0.13322320173832836</v>
      </c>
      <c r="F13" s="11">
        <f t="shared" si="3"/>
        <v>0.38340640495809958</v>
      </c>
      <c r="G13" s="11">
        <f t="shared" si="3"/>
        <v>0.87309258138445089</v>
      </c>
      <c r="H13" s="11">
        <f t="shared" si="3"/>
        <v>0.92012798611573599</v>
      </c>
      <c r="I13" s="11">
        <f t="shared" si="3"/>
        <v>0.89807757876467786</v>
      </c>
      <c r="J13" s="11">
        <f t="shared" si="3"/>
        <v>0.71186070327405426</v>
      </c>
      <c r="K13" s="11">
        <f t="shared" si="3"/>
        <v>1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X13" s="9">
        <v>40237</v>
      </c>
      <c r="Y13" s="8">
        <v>0.70565998554229736</v>
      </c>
      <c r="Z13" s="8">
        <v>1.4503400325775146</v>
      </c>
      <c r="AA13" s="8">
        <v>0.83411002159118652</v>
      </c>
      <c r="AB13" s="8">
        <v>7.6219998300075531E-2</v>
      </c>
      <c r="AC13" s="8">
        <v>0.78877997398376465</v>
      </c>
      <c r="AD13" s="8">
        <v>3.8322501182556152</v>
      </c>
      <c r="AE13" s="8">
        <v>4.7435398101806641</v>
      </c>
      <c r="AF13" s="8">
        <v>2.1544899940490723</v>
      </c>
      <c r="AG13" s="8">
        <v>2.8468101024627686</v>
      </c>
      <c r="AH13" s="8">
        <v>0.91039997339248657</v>
      </c>
      <c r="AI13" s="8">
        <v>2.0066900253295898</v>
      </c>
      <c r="AJ13" s="8">
        <v>4.117650032043457</v>
      </c>
      <c r="AK13" s="8">
        <v>5.0041699409484863</v>
      </c>
      <c r="AL13" s="8">
        <v>1.046470046043396</v>
      </c>
      <c r="AM13" s="8">
        <v>1.2150199413299561</v>
      </c>
      <c r="AN13" s="8">
        <v>1.0961500406265259</v>
      </c>
      <c r="AO13" s="8">
        <v>5.2724099159240723</v>
      </c>
      <c r="AP13" s="8">
        <v>3.4277200698852539</v>
      </c>
      <c r="AQ13" s="8">
        <v>3.5019500255584717</v>
      </c>
      <c r="AR13" s="8">
        <v>1.375249981880188</v>
      </c>
      <c r="AS13" s="8"/>
      <c r="AT13" s="8"/>
    </row>
    <row r="14" spans="1:59" x14ac:dyDescent="0.25">
      <c r="A14" s="2" t="s">
        <v>9</v>
      </c>
      <c r="B14" s="10" t="str">
        <f>_xll.MSDP(A14,"name")</f>
        <v>Tweedy, Browne Global Value</v>
      </c>
      <c r="C14" s="11">
        <f>CORREL(Y$5:Y$40,AH$5:AH$40)</f>
        <v>0.67800420986228382</v>
      </c>
      <c r="D14" s="11">
        <f>CORREL(Z$5:Z$40,$AH$5:$AH$40)</f>
        <v>0.66851851337242252</v>
      </c>
      <c r="E14" s="11">
        <f t="shared" ref="E14:L14" si="4">CORREL(AA$5:AA$40,$AH$5:$AH$40)</f>
        <v>0.28113914516259292</v>
      </c>
      <c r="F14" s="11">
        <f t="shared" si="4"/>
        <v>0.50427383476760068</v>
      </c>
      <c r="G14" s="11">
        <f t="shared" si="4"/>
        <v>0.8848203004178089</v>
      </c>
      <c r="H14" s="11">
        <f t="shared" si="4"/>
        <v>0.84528061387430564</v>
      </c>
      <c r="I14" s="11">
        <f t="shared" si="4"/>
        <v>0.84526883202819758</v>
      </c>
      <c r="J14" s="11">
        <f t="shared" si="4"/>
        <v>0.65649467314401888</v>
      </c>
      <c r="K14" s="11">
        <f t="shared" si="4"/>
        <v>0.82880939681100985</v>
      </c>
      <c r="L14" s="11">
        <f t="shared" si="4"/>
        <v>0.99999999999999989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X14" s="9">
        <v>40268</v>
      </c>
      <c r="Y14" s="8">
        <v>3.1868700981140137</v>
      </c>
      <c r="Z14" s="8">
        <v>2.2372798919677734</v>
      </c>
      <c r="AA14" s="8">
        <v>0.55726999044418335</v>
      </c>
      <c r="AB14" s="8">
        <v>0.91579997539520264</v>
      </c>
      <c r="AC14" s="8">
        <v>2.200390100479126</v>
      </c>
      <c r="AD14" s="8">
        <v>5.5710301399230957</v>
      </c>
      <c r="AE14" s="8">
        <v>8.7260704040527344</v>
      </c>
      <c r="AF14" s="8">
        <v>2.1862099170684814</v>
      </c>
      <c r="AG14" s="8">
        <v>4.2970099449157715</v>
      </c>
      <c r="AH14" s="8">
        <v>5.0807199478149414</v>
      </c>
      <c r="AI14" s="8">
        <v>5.7049198150634766</v>
      </c>
      <c r="AJ14" s="8">
        <v>7.1784601211547852</v>
      </c>
      <c r="AK14" s="8">
        <v>7.5059599876403809</v>
      </c>
      <c r="AL14" s="8">
        <v>2.6774499416351318</v>
      </c>
      <c r="AM14" s="8">
        <v>7.6391401290893555</v>
      </c>
      <c r="AN14" s="8">
        <v>8.1784400939941406</v>
      </c>
      <c r="AO14" s="8">
        <v>2.1273000240325928</v>
      </c>
      <c r="AP14" s="8">
        <v>-1.1348700523376465</v>
      </c>
      <c r="AQ14" s="8">
        <v>-0.93251001834869385</v>
      </c>
      <c r="AR14" s="8">
        <v>1.6472899913787842</v>
      </c>
      <c r="AS14" s="8"/>
      <c r="AT14" s="8"/>
    </row>
    <row r="15" spans="1:59" x14ac:dyDescent="0.25">
      <c r="A15" s="2" t="s">
        <v>10</v>
      </c>
      <c r="B15" s="10" t="str">
        <f>_xll.MSDP(A15,"name")</f>
        <v>Yacktman</v>
      </c>
      <c r="C15" s="11">
        <f>CORREL(Y$5:Y$40,AI$5:AI$40)</f>
        <v>0.61769140719926985</v>
      </c>
      <c r="D15" s="11">
        <f>CORREL(Z$5:Z$40,$AI$5:$AI$40)</f>
        <v>0.62800191493682211</v>
      </c>
      <c r="E15" s="11">
        <f t="shared" ref="E15:M15" si="5">CORREL(AA$5:AA$40,$AI$5:$AI$40)</f>
        <v>0.29305293148451828</v>
      </c>
      <c r="F15" s="11">
        <f t="shared" si="5"/>
        <v>0.44452769745471798</v>
      </c>
      <c r="G15" s="11">
        <f t="shared" si="5"/>
        <v>0.92287303010248778</v>
      </c>
      <c r="H15" s="11">
        <f t="shared" si="5"/>
        <v>0.89604798705929722</v>
      </c>
      <c r="I15" s="11">
        <f t="shared" si="5"/>
        <v>0.87779278064738964</v>
      </c>
      <c r="J15" s="11">
        <f t="shared" si="5"/>
        <v>0.71177847282494955</v>
      </c>
      <c r="K15" s="11">
        <f t="shared" si="5"/>
        <v>0.8551673155687739</v>
      </c>
      <c r="L15" s="11">
        <f t="shared" si="5"/>
        <v>0.88831714287276586</v>
      </c>
      <c r="M15" s="11">
        <f t="shared" si="5"/>
        <v>1</v>
      </c>
      <c r="N15" s="12"/>
      <c r="O15" s="12"/>
      <c r="P15" s="12"/>
      <c r="Q15" s="12"/>
      <c r="R15" s="12"/>
      <c r="S15" s="12"/>
      <c r="T15" s="12"/>
      <c r="U15" s="12"/>
      <c r="V15" s="12"/>
      <c r="X15" s="9">
        <v>40298</v>
      </c>
      <c r="Y15" s="8">
        <v>0.8484799861907959</v>
      </c>
      <c r="Z15" s="8">
        <v>0.91233998537063599</v>
      </c>
      <c r="AA15" s="8">
        <v>0.21243000030517578</v>
      </c>
      <c r="AB15" s="8">
        <v>0.8403400182723999</v>
      </c>
      <c r="AC15" s="8">
        <v>0</v>
      </c>
      <c r="AD15" s="8">
        <v>4.2216401100158691</v>
      </c>
      <c r="AE15" s="8">
        <v>5.2150402069091797</v>
      </c>
      <c r="AF15" s="8">
        <v>2.9700500965118408</v>
      </c>
      <c r="AG15" s="8">
        <v>3.2690200805664062</v>
      </c>
      <c r="AH15" s="8">
        <v>9.0379998087882996E-2</v>
      </c>
      <c r="AI15" s="8">
        <v>1.6749399900436401</v>
      </c>
      <c r="AJ15" s="8">
        <v>2.4186000823974609</v>
      </c>
      <c r="AK15" s="8">
        <v>2.3273000717163086</v>
      </c>
      <c r="AL15" s="8">
        <v>1.8636200428009033</v>
      </c>
      <c r="AM15" s="8">
        <v>1.2166299819946289</v>
      </c>
      <c r="AN15" s="8">
        <v>0.25773000717163086</v>
      </c>
      <c r="AO15" s="8">
        <v>3.8655500411987305</v>
      </c>
      <c r="AP15" s="8">
        <v>3.6496400833129883</v>
      </c>
      <c r="AQ15" s="8">
        <v>3.4974100589752197</v>
      </c>
      <c r="AR15" s="8">
        <v>-9.4379998743534088E-2</v>
      </c>
      <c r="AS15" s="8"/>
      <c r="AT15" s="8"/>
    </row>
    <row r="16" spans="1:59" x14ac:dyDescent="0.25">
      <c r="A16" s="2" t="s">
        <v>11</v>
      </c>
      <c r="B16" s="10" t="str">
        <f>_xll.MSDP(A16,"name")</f>
        <v>Wasatch Small Cap Growth</v>
      </c>
      <c r="C16" s="11">
        <f>CORREL(Y$5:Y$40,AJ$5:AJ$40)</f>
        <v>0.53915929500417004</v>
      </c>
      <c r="D16" s="11">
        <f>CORREL(Z$5:Z$40,$AJ$5:$AJ$40)</f>
        <v>0.54510475582630258</v>
      </c>
      <c r="E16" s="11">
        <f t="shared" ref="E16:N16" si="6">CORREL(AA$5:AA$40,$AJ$5:$AJ$40)</f>
        <v>5.3384226301909359E-2</v>
      </c>
      <c r="F16" s="11">
        <f t="shared" si="6"/>
        <v>0.32251008070766229</v>
      </c>
      <c r="G16" s="11">
        <f t="shared" si="6"/>
        <v>0.88520291765886239</v>
      </c>
      <c r="H16" s="11">
        <f t="shared" si="6"/>
        <v>0.92994385788639988</v>
      </c>
      <c r="I16" s="11">
        <f t="shared" si="6"/>
        <v>0.96608246689191291</v>
      </c>
      <c r="J16" s="11">
        <f t="shared" si="6"/>
        <v>0.68346884530499674</v>
      </c>
      <c r="K16" s="11">
        <f t="shared" si="6"/>
        <v>0.85691308760916585</v>
      </c>
      <c r="L16" s="11">
        <f t="shared" si="6"/>
        <v>0.8344246520832137</v>
      </c>
      <c r="M16" s="11">
        <f t="shared" si="6"/>
        <v>0.83221438268605408</v>
      </c>
      <c r="N16" s="11">
        <f t="shared" si="6"/>
        <v>1</v>
      </c>
      <c r="O16" s="12"/>
      <c r="P16" s="12"/>
      <c r="Q16" s="12"/>
      <c r="R16" s="12"/>
      <c r="S16" s="12"/>
      <c r="T16" s="12"/>
      <c r="U16" s="12"/>
      <c r="V16" s="12"/>
      <c r="X16" s="9">
        <v>40329</v>
      </c>
      <c r="Y16" s="8">
        <v>-2.5320498943328857</v>
      </c>
      <c r="Z16" s="8">
        <v>-1.3859200477600098</v>
      </c>
      <c r="AA16" s="8">
        <v>-0.61339002847671509</v>
      </c>
      <c r="AB16" s="8">
        <v>-0.15151999890804291</v>
      </c>
      <c r="AC16" s="8">
        <v>-3.0664401054382324</v>
      </c>
      <c r="AD16" s="8">
        <v>-6.7721500396728516</v>
      </c>
      <c r="AE16" s="8">
        <v>-6.8876700401306152</v>
      </c>
      <c r="AF16" s="8">
        <v>-2.3710598945617676</v>
      </c>
      <c r="AG16" s="8">
        <v>-5.1562399864196777</v>
      </c>
      <c r="AH16" s="8">
        <v>-6.4108400344848633</v>
      </c>
      <c r="AI16" s="8">
        <v>-7.0164699554443359</v>
      </c>
      <c r="AJ16" s="8">
        <v>-6.6606101989746094</v>
      </c>
      <c r="AK16" s="8">
        <v>-6.2454900741577148</v>
      </c>
      <c r="AL16" s="8">
        <v>-3.0942599773406982</v>
      </c>
      <c r="AM16" s="8">
        <v>-7.4123501777648926</v>
      </c>
      <c r="AN16" s="8">
        <v>-9.2830600738525391</v>
      </c>
      <c r="AO16" s="8">
        <v>-12.944979667663574</v>
      </c>
      <c r="AP16" s="8">
        <v>-7.8873200416564941</v>
      </c>
      <c r="AQ16" s="8">
        <v>-7.759699821472168</v>
      </c>
      <c r="AR16" s="8">
        <v>-4.1984701156616211</v>
      </c>
      <c r="AS16" s="8"/>
      <c r="AT16" s="8"/>
    </row>
    <row r="17" spans="1:46" x14ac:dyDescent="0.25">
      <c r="A17" s="2" t="s">
        <v>12</v>
      </c>
      <c r="B17" s="10" t="str">
        <f>_xll.MSDP(A17,"name")</f>
        <v>Wells Fargo Advantage Growth A</v>
      </c>
      <c r="C17" s="11">
        <f>CORREL(Y$5:Y$40,AK$5:AK$40)</f>
        <v>0.54030305774270537</v>
      </c>
      <c r="D17" s="11">
        <f>CORREL(Z$5:Z$40,$AK$5:$AK$40)</f>
        <v>0.55146114596677365</v>
      </c>
      <c r="E17" s="11">
        <f t="shared" ref="E17:O17" si="7">CORREL(AA$5:AA$40,$AK$5:$AK$40)</f>
        <v>6.7549400529798381E-2</v>
      </c>
      <c r="F17" s="11">
        <f t="shared" si="7"/>
        <v>0.32484851417430372</v>
      </c>
      <c r="G17" s="11">
        <f t="shared" si="7"/>
        <v>0.91466874483166161</v>
      </c>
      <c r="H17" s="11">
        <f t="shared" si="7"/>
        <v>0.93004392869372776</v>
      </c>
      <c r="I17" s="11">
        <f t="shared" si="7"/>
        <v>0.94255470763148519</v>
      </c>
      <c r="J17" s="11">
        <f t="shared" si="7"/>
        <v>0.74009653168889677</v>
      </c>
      <c r="K17" s="11">
        <f t="shared" si="7"/>
        <v>0.89161591823852726</v>
      </c>
      <c r="L17" s="11">
        <f t="shared" si="7"/>
        <v>0.84507077899151628</v>
      </c>
      <c r="M17" s="11">
        <f t="shared" si="7"/>
        <v>0.86044094243534186</v>
      </c>
      <c r="N17" s="11">
        <f t="shared" si="7"/>
        <v>0.9574671773027924</v>
      </c>
      <c r="O17" s="11">
        <f t="shared" si="7"/>
        <v>1.0000000000000002</v>
      </c>
      <c r="P17" s="12"/>
      <c r="Q17" s="12"/>
      <c r="R17" s="12"/>
      <c r="S17" s="12"/>
      <c r="T17" s="12"/>
      <c r="U17" s="12"/>
      <c r="V17" s="12"/>
      <c r="X17" s="9">
        <v>40359</v>
      </c>
      <c r="Y17" s="8">
        <v>1.6602200269699097</v>
      </c>
      <c r="Z17" s="8">
        <v>2.3944299221038818</v>
      </c>
      <c r="AA17" s="8">
        <v>1.3607000112533569</v>
      </c>
      <c r="AB17" s="8">
        <v>1.2935299873352051</v>
      </c>
      <c r="AC17" s="8">
        <v>-1.446120023727417</v>
      </c>
      <c r="AD17" s="8">
        <v>-6.9246401786804199</v>
      </c>
      <c r="AE17" s="8">
        <v>-6.9132399559020996</v>
      </c>
      <c r="AF17" s="8">
        <v>-0.80119997262954712</v>
      </c>
      <c r="AG17" s="8">
        <v>-1.6688200235366821</v>
      </c>
      <c r="AH17" s="8">
        <v>0.24120000004768372</v>
      </c>
      <c r="AI17" s="8">
        <v>-4.461939811706543</v>
      </c>
      <c r="AJ17" s="8">
        <v>-3.697700023651123</v>
      </c>
      <c r="AK17" s="8">
        <v>-4.6592202186584473</v>
      </c>
      <c r="AL17" s="8">
        <v>0.20744000375270844</v>
      </c>
      <c r="AM17" s="8">
        <v>0</v>
      </c>
      <c r="AN17" s="8">
        <v>-6.2969997525215149E-2</v>
      </c>
      <c r="AO17" s="8">
        <v>0.37174999713897705</v>
      </c>
      <c r="AP17" s="8">
        <v>1.4170399904251099</v>
      </c>
      <c r="AQ17" s="8">
        <v>1.3894200325012207</v>
      </c>
      <c r="AR17" s="8">
        <v>9.960000216960907E-2</v>
      </c>
      <c r="AS17" s="8"/>
      <c r="AT17" s="8"/>
    </row>
    <row r="18" spans="1:46" x14ac:dyDescent="0.25">
      <c r="A18" s="2" t="s">
        <v>13</v>
      </c>
      <c r="B18" s="10" t="str">
        <f>_xll.MSDP(A18,"name")</f>
        <v>Loomis Sayles Bond Admin</v>
      </c>
      <c r="C18" s="11">
        <f>CORREL(Y$5:Y$40,AL$5:AL$40)</f>
        <v>0.82102353320100296</v>
      </c>
      <c r="D18" s="11">
        <f>CORREL(Z$5:Z$40,$AL$5:$AL$40)</f>
        <v>0.82015771225861234</v>
      </c>
      <c r="E18" s="11">
        <f t="shared" ref="E18:P18" si="8">CORREL(AA$5:AA$40,$AL$5:$AL$40)</f>
        <v>0.57103161499191024</v>
      </c>
      <c r="F18" s="11">
        <f t="shared" si="8"/>
        <v>0.80802880277013456</v>
      </c>
      <c r="G18" s="11">
        <f t="shared" si="8"/>
        <v>0.86996581257070482</v>
      </c>
      <c r="H18" s="11">
        <f t="shared" si="8"/>
        <v>0.77685659226325787</v>
      </c>
      <c r="I18" s="11">
        <f t="shared" si="8"/>
        <v>0.76195168289926185</v>
      </c>
      <c r="J18" s="11">
        <f t="shared" si="8"/>
        <v>0.74101932784812885</v>
      </c>
      <c r="K18" s="11">
        <f t="shared" si="8"/>
        <v>0.7677878451792961</v>
      </c>
      <c r="L18" s="11">
        <f t="shared" si="8"/>
        <v>0.84751637076211195</v>
      </c>
      <c r="M18" s="11">
        <f t="shared" si="8"/>
        <v>0.81523096046226018</v>
      </c>
      <c r="N18" s="11">
        <f t="shared" si="8"/>
        <v>0.73826784749707619</v>
      </c>
      <c r="O18" s="11">
        <f t="shared" si="8"/>
        <v>0.76166418622541543</v>
      </c>
      <c r="P18" s="11">
        <f t="shared" si="8"/>
        <v>1</v>
      </c>
      <c r="Q18" s="12"/>
      <c r="R18" s="12"/>
      <c r="S18" s="12"/>
      <c r="T18" s="12"/>
      <c r="U18" s="12"/>
      <c r="V18" s="12"/>
      <c r="X18" s="9">
        <v>40390</v>
      </c>
      <c r="Y18" s="8">
        <v>3.6371700763702393</v>
      </c>
      <c r="Z18" s="8">
        <v>3.5353500843048096</v>
      </c>
      <c r="AA18" s="8">
        <v>1.3117400407791138</v>
      </c>
      <c r="AB18" s="8">
        <v>1.1372300386428833</v>
      </c>
      <c r="AC18" s="8">
        <v>2.6809699535369873</v>
      </c>
      <c r="AD18" s="8">
        <v>6.7104301452636719</v>
      </c>
      <c r="AE18" s="8">
        <v>7.538060188293457</v>
      </c>
      <c r="AF18" s="8">
        <v>2.2463400363922119</v>
      </c>
      <c r="AG18" s="8">
        <v>3.1055901050567627</v>
      </c>
      <c r="AH18" s="8">
        <v>4.3792099952697754</v>
      </c>
      <c r="AI18" s="8">
        <v>6.5247302055358887</v>
      </c>
      <c r="AJ18" s="8">
        <v>5.8605599403381348</v>
      </c>
      <c r="AK18" s="8">
        <v>5.4119501113891602</v>
      </c>
      <c r="AL18" s="8">
        <v>3.7836699485778809</v>
      </c>
      <c r="AM18" s="8">
        <v>9.7367496490478516</v>
      </c>
      <c r="AN18" s="8">
        <v>9.2312498092651367</v>
      </c>
      <c r="AO18" s="8">
        <v>5.1851902008056641</v>
      </c>
      <c r="AP18" s="8">
        <v>7.2617201805114746</v>
      </c>
      <c r="AQ18" s="8">
        <v>7.4175801277160645</v>
      </c>
      <c r="AR18" s="8">
        <v>3.7810900211334229</v>
      </c>
      <c r="AS18" s="8"/>
      <c r="AT18" s="8"/>
    </row>
    <row r="19" spans="1:46" x14ac:dyDescent="0.25">
      <c r="A19" s="2" t="s">
        <v>14</v>
      </c>
      <c r="B19" s="10" t="str">
        <f>_xll.MSDP(A19,"name")</f>
        <v>Oppenheimer Developing Markets A</v>
      </c>
      <c r="C19" s="11">
        <f>CORREL(Y$5:Y$40,AM$5:AM$40)</f>
        <v>0.7358207757950328</v>
      </c>
      <c r="D19" s="11">
        <f>CORREL(Z$5:Z$40,$AM$5:$AM$40)</f>
        <v>0.77558358058669152</v>
      </c>
      <c r="E19" s="11">
        <f t="shared" ref="E19:Q19" si="9">CORREL(AA$5:AA$40,$AM$5:$AM$40)</f>
        <v>0.31119753992945293</v>
      </c>
      <c r="F19" s="11">
        <f t="shared" si="9"/>
        <v>0.51554473865512496</v>
      </c>
      <c r="G19" s="11">
        <f t="shared" si="9"/>
        <v>0.88425502188379856</v>
      </c>
      <c r="H19" s="11">
        <f t="shared" si="9"/>
        <v>0.86317697390152959</v>
      </c>
      <c r="I19" s="11">
        <f t="shared" si="9"/>
        <v>0.86573855487911666</v>
      </c>
      <c r="J19" s="11">
        <f t="shared" si="9"/>
        <v>0.82045099575610791</v>
      </c>
      <c r="K19" s="11">
        <f t="shared" si="9"/>
        <v>0.81262250009499215</v>
      </c>
      <c r="L19" s="11">
        <f t="shared" si="9"/>
        <v>0.87189431013123209</v>
      </c>
      <c r="M19" s="11">
        <f t="shared" si="9"/>
        <v>0.82209169522147552</v>
      </c>
      <c r="N19" s="11">
        <f t="shared" si="9"/>
        <v>0.89151838619303347</v>
      </c>
      <c r="O19" s="11">
        <f t="shared" si="9"/>
        <v>0.87673047874743415</v>
      </c>
      <c r="P19" s="11">
        <f t="shared" si="9"/>
        <v>0.85461683950788814</v>
      </c>
      <c r="Q19" s="11">
        <f t="shared" si="9"/>
        <v>1</v>
      </c>
      <c r="R19" s="12"/>
      <c r="S19" s="12"/>
      <c r="T19" s="12"/>
      <c r="U19" s="12"/>
      <c r="V19" s="12"/>
      <c r="X19" s="9">
        <v>40421</v>
      </c>
      <c r="Y19" s="8">
        <v>2.2111399173736572</v>
      </c>
      <c r="Z19" s="8">
        <v>2.1694200038909912</v>
      </c>
      <c r="AA19" s="8">
        <v>1.9177999496459961</v>
      </c>
      <c r="AB19" s="8">
        <v>0.74962997436523438</v>
      </c>
      <c r="AC19" s="8">
        <v>-0.95735001564025879</v>
      </c>
      <c r="AD19" s="8">
        <v>-7.6554999351501465</v>
      </c>
      <c r="AE19" s="8">
        <v>-6.2154698371887207</v>
      </c>
      <c r="AF19" s="8">
        <v>1.2095799446105957</v>
      </c>
      <c r="AG19" s="8">
        <v>-3.0290200710296631</v>
      </c>
      <c r="AH19" s="8">
        <v>-1.1065000295639038</v>
      </c>
      <c r="AI19" s="8">
        <v>-2.9658300876617432</v>
      </c>
      <c r="AJ19" s="8">
        <v>-3.7861900329589844</v>
      </c>
      <c r="AK19" s="8">
        <v>-3.8697299957275391</v>
      </c>
      <c r="AL19" s="8">
        <v>-0.37391000986099243</v>
      </c>
      <c r="AM19" s="8">
        <v>-1.9717400074005127</v>
      </c>
      <c r="AN19" s="8">
        <v>-2.1921000480651855</v>
      </c>
      <c r="AO19" s="8">
        <v>-4.7535200119018555</v>
      </c>
      <c r="AP19" s="8">
        <v>-1.6925200223922729</v>
      </c>
      <c r="AQ19" s="8">
        <v>-1.9181599617004395</v>
      </c>
      <c r="AR19" s="8">
        <v>-0.5752599835395813</v>
      </c>
      <c r="AS19" s="8"/>
      <c r="AT19" s="8"/>
    </row>
    <row r="20" spans="1:46" x14ac:dyDescent="0.25">
      <c r="A20" s="2" t="s">
        <v>15</v>
      </c>
      <c r="B20" s="10" t="str">
        <f>_xll.MSDP(A20,"name")</f>
        <v>Vanguard Emerging Mkts Stock Idx Adm</v>
      </c>
      <c r="C20" s="11">
        <f>CORREL(Y$5:Y$40,AN$5:AN$40)</f>
        <v>0.73877233504814788</v>
      </c>
      <c r="D20" s="11">
        <f>CORREL(Z$5:Z$40,$AN$5:$AN$40)</f>
        <v>0.78530785651761614</v>
      </c>
      <c r="E20" s="11">
        <f t="shared" ref="E20:R20" si="10">CORREL(AA$5:AA$40,$AN$5:$AN$40)</f>
        <v>0.32510736970524179</v>
      </c>
      <c r="F20" s="11">
        <f t="shared" si="10"/>
        <v>0.53958512477043108</v>
      </c>
      <c r="G20" s="11">
        <f t="shared" si="10"/>
        <v>0.88434577792245028</v>
      </c>
      <c r="H20" s="11">
        <f t="shared" si="10"/>
        <v>0.86735385854919078</v>
      </c>
      <c r="I20" s="11">
        <f t="shared" si="10"/>
        <v>0.86433707295004769</v>
      </c>
      <c r="J20" s="11">
        <f t="shared" si="10"/>
        <v>0.83252570123784009</v>
      </c>
      <c r="K20" s="11">
        <f t="shared" si="10"/>
        <v>0.82352894471062954</v>
      </c>
      <c r="L20" s="11">
        <f t="shared" si="10"/>
        <v>0.86486882739233639</v>
      </c>
      <c r="M20" s="11">
        <f t="shared" si="10"/>
        <v>0.81035959405951852</v>
      </c>
      <c r="N20" s="11">
        <f t="shared" si="10"/>
        <v>0.87893235045816109</v>
      </c>
      <c r="O20" s="11">
        <f t="shared" si="10"/>
        <v>0.86496676785384696</v>
      </c>
      <c r="P20" s="11">
        <f t="shared" si="10"/>
        <v>0.86321717207369619</v>
      </c>
      <c r="Q20" s="11">
        <f t="shared" si="10"/>
        <v>0.98795540841090068</v>
      </c>
      <c r="R20" s="11">
        <f t="shared" si="10"/>
        <v>0.99999999999999989</v>
      </c>
      <c r="S20" s="12"/>
      <c r="T20" s="12"/>
      <c r="U20" s="12"/>
      <c r="V20" s="12"/>
      <c r="X20" s="9">
        <v>40451</v>
      </c>
      <c r="Y20" s="8">
        <v>1.7213300466537476</v>
      </c>
      <c r="Z20" s="8">
        <v>1.8643399477005005</v>
      </c>
      <c r="AA20" s="8">
        <v>-0.52762997150421143</v>
      </c>
      <c r="AB20" s="8">
        <v>0.67053002119064331</v>
      </c>
      <c r="AC20" s="8">
        <v>3.2412900924682617</v>
      </c>
      <c r="AD20" s="8">
        <v>9.9185800552368164</v>
      </c>
      <c r="AE20" s="8">
        <v>11.929309844970703</v>
      </c>
      <c r="AF20" s="8">
        <v>4.512199878692627</v>
      </c>
      <c r="AG20" s="8">
        <v>8.2421903610229492</v>
      </c>
      <c r="AH20" s="8">
        <v>5.2214498519897461</v>
      </c>
      <c r="AI20" s="8">
        <v>6.5116300582885742</v>
      </c>
      <c r="AJ20" s="8">
        <v>13.227510452270508</v>
      </c>
      <c r="AK20" s="8">
        <v>12.714229583740234</v>
      </c>
      <c r="AL20" s="8">
        <v>3.2782900333404541</v>
      </c>
      <c r="AM20" s="8">
        <v>12.236000061035156</v>
      </c>
      <c r="AN20" s="8">
        <v>11.176639556884766</v>
      </c>
      <c r="AO20" s="8">
        <v>6.8391900062561035</v>
      </c>
      <c r="AP20" s="8">
        <v>8.5093297958374023</v>
      </c>
      <c r="AQ20" s="8">
        <v>8.5764303207397461</v>
      </c>
      <c r="AR20" s="8">
        <v>3.9537100791931152</v>
      </c>
      <c r="AS20" s="8"/>
      <c r="AT20" s="8"/>
    </row>
    <row r="21" spans="1:46" x14ac:dyDescent="0.25">
      <c r="A21" s="2" t="s">
        <v>16</v>
      </c>
      <c r="B21" s="10" t="str">
        <f>_xll.MSDP(A21,"name")</f>
        <v>Goldman Sachs Commodity Strategy A</v>
      </c>
      <c r="C21" s="11">
        <f>CORREL(Y$5:Y$40,AO$5:AO$40)</f>
        <v>0.49596729830199282</v>
      </c>
      <c r="D21" s="11">
        <f>CORREL(Z$5:Z$40,$AO$5:$AO$40)</f>
        <v>0.51787187434794058</v>
      </c>
      <c r="E21" s="11">
        <f t="shared" ref="E21:S21" si="11">CORREL(AA$5:AA$40,$AO$5:$AO$40)</f>
        <v>9.3364486067771868E-2</v>
      </c>
      <c r="F21" s="11">
        <f t="shared" si="11"/>
        <v>0.23988476889997404</v>
      </c>
      <c r="G21" s="11">
        <f t="shared" si="11"/>
        <v>0.79293209358121752</v>
      </c>
      <c r="H21" s="11">
        <f t="shared" si="11"/>
        <v>0.72823582214885041</v>
      </c>
      <c r="I21" s="11">
        <f t="shared" si="11"/>
        <v>0.70136273366367674</v>
      </c>
      <c r="J21" s="11">
        <f t="shared" si="11"/>
        <v>0.72290388526903415</v>
      </c>
      <c r="K21" s="11">
        <f t="shared" si="11"/>
        <v>0.76833727196159907</v>
      </c>
      <c r="L21" s="11">
        <f t="shared" si="11"/>
        <v>0.70071708761563734</v>
      </c>
      <c r="M21" s="11">
        <f t="shared" si="11"/>
        <v>0.6880321079173557</v>
      </c>
      <c r="N21" s="11">
        <f t="shared" si="11"/>
        <v>0.70964092216848684</v>
      </c>
      <c r="O21" s="11">
        <f t="shared" si="11"/>
        <v>0.77358510014954918</v>
      </c>
      <c r="P21" s="11">
        <f t="shared" si="11"/>
        <v>0.66045669611680069</v>
      </c>
      <c r="Q21" s="11">
        <f t="shared" si="11"/>
        <v>0.74572413278576144</v>
      </c>
      <c r="R21" s="11">
        <f t="shared" si="11"/>
        <v>0.75780735771498065</v>
      </c>
      <c r="S21" s="11">
        <f t="shared" si="11"/>
        <v>1.0000000000000002</v>
      </c>
      <c r="T21" s="12"/>
      <c r="U21" s="12"/>
      <c r="V21" s="12"/>
      <c r="X21" s="9">
        <v>40482</v>
      </c>
      <c r="Y21" s="8">
        <v>1.7382700443267822</v>
      </c>
      <c r="Z21" s="8">
        <v>1.4107500314712524</v>
      </c>
      <c r="AA21" s="8">
        <v>0.15152999758720398</v>
      </c>
      <c r="AB21" s="8">
        <v>0.59834998846054077</v>
      </c>
      <c r="AC21" s="8">
        <v>1.7948700189590454</v>
      </c>
      <c r="AD21" s="8">
        <v>4.51177978515625</v>
      </c>
      <c r="AE21" s="8">
        <v>4.4736800193786621</v>
      </c>
      <c r="AF21" s="8">
        <v>2.6604399681091309</v>
      </c>
      <c r="AG21" s="8">
        <v>2.8857800960540771</v>
      </c>
      <c r="AH21" s="8">
        <v>2.6140899658203125</v>
      </c>
      <c r="AI21" s="8">
        <v>3.5558300018310547</v>
      </c>
      <c r="AJ21" s="8">
        <v>4.4100499153137207</v>
      </c>
      <c r="AK21" s="8">
        <v>4.2432799339294434</v>
      </c>
      <c r="AL21" s="8">
        <v>1.9666899442672729</v>
      </c>
      <c r="AM21" s="8">
        <v>3.5543599128723145</v>
      </c>
      <c r="AN21" s="8">
        <v>2.9708199501037598</v>
      </c>
      <c r="AO21" s="8">
        <v>2.4221498966217041</v>
      </c>
      <c r="AP21" s="8">
        <v>6.6225199699401855</v>
      </c>
      <c r="AQ21" s="8">
        <v>6.7901201248168945</v>
      </c>
      <c r="AR21" s="8">
        <v>0.92764002084732056</v>
      </c>
      <c r="AS21" s="8"/>
      <c r="AT21" s="8"/>
    </row>
    <row r="22" spans="1:46" x14ac:dyDescent="0.25">
      <c r="A22" s="2" t="s">
        <v>17</v>
      </c>
      <c r="B22" s="10" t="str">
        <f>_xll.MSDP(A22,"name")</f>
        <v>Harbor Commodity Real Return ST Adm</v>
      </c>
      <c r="C22" s="11">
        <f>CORREL(Y$5:Y$40,AP$5:AP$40)</f>
        <v>0.5744585233239683</v>
      </c>
      <c r="D22" s="11">
        <f>CORREL(Z$5:Z$40,$AP$5:$AP$40)</f>
        <v>0.65148941758834389</v>
      </c>
      <c r="E22" s="11">
        <f t="shared" ref="E22:T22" si="12">CORREL(AA$5:AA$40,$AP$5:$AP$40)</f>
        <v>0.26454723083541964</v>
      </c>
      <c r="F22" s="11">
        <f t="shared" si="12"/>
        <v>0.37930530050614242</v>
      </c>
      <c r="G22" s="11">
        <f t="shared" si="12"/>
        <v>0.76784566744102234</v>
      </c>
      <c r="H22" s="11">
        <f t="shared" si="12"/>
        <v>0.69977333600058433</v>
      </c>
      <c r="I22" s="11">
        <f t="shared" si="12"/>
        <v>0.66742174460876624</v>
      </c>
      <c r="J22" s="11">
        <f t="shared" si="12"/>
        <v>0.85272599951338246</v>
      </c>
      <c r="K22" s="11">
        <f t="shared" si="12"/>
        <v>0.69176373477824316</v>
      </c>
      <c r="L22" s="11">
        <f t="shared" si="12"/>
        <v>0.68288247028269655</v>
      </c>
      <c r="M22" s="11">
        <f t="shared" si="12"/>
        <v>0.68674941159905634</v>
      </c>
      <c r="N22" s="11">
        <f t="shared" si="12"/>
        <v>0.66429050729831485</v>
      </c>
      <c r="O22" s="11">
        <f t="shared" si="12"/>
        <v>0.69808411694471184</v>
      </c>
      <c r="P22" s="11">
        <f t="shared" si="12"/>
        <v>0.72772536176470926</v>
      </c>
      <c r="Q22" s="11">
        <f t="shared" si="12"/>
        <v>0.80632579413569727</v>
      </c>
      <c r="R22" s="11">
        <f t="shared" si="12"/>
        <v>0.81284516869199019</v>
      </c>
      <c r="S22" s="11">
        <f t="shared" si="12"/>
        <v>0.89888641650225654</v>
      </c>
      <c r="T22" s="11">
        <f t="shared" si="12"/>
        <v>1</v>
      </c>
      <c r="U22" s="12"/>
      <c r="V22" s="12"/>
      <c r="X22" s="9">
        <v>40512</v>
      </c>
      <c r="Y22" s="8">
        <v>-3.2791099548339844</v>
      </c>
      <c r="Z22" s="8">
        <v>-2.8553099632263184</v>
      </c>
      <c r="AA22" s="8">
        <v>-2.1589999198913574</v>
      </c>
      <c r="AB22" s="8">
        <v>-0.37174999713897705</v>
      </c>
      <c r="AC22" s="8">
        <v>-0.25189000368118286</v>
      </c>
      <c r="AD22" s="8">
        <v>2.1262900829315186</v>
      </c>
      <c r="AE22" s="8">
        <v>4.2821202278137207</v>
      </c>
      <c r="AF22" s="8">
        <v>1.2730200290679932</v>
      </c>
      <c r="AG22" s="8">
        <v>-0.27814999222755432</v>
      </c>
      <c r="AH22" s="8">
        <v>-1.8134700059890747</v>
      </c>
      <c r="AI22" s="8">
        <v>-1.5060199499130249</v>
      </c>
      <c r="AJ22" s="8">
        <v>4.9230799674987793</v>
      </c>
      <c r="AK22" s="8">
        <v>3.6635000705718994</v>
      </c>
      <c r="AL22" s="8">
        <v>-1.6862000226974487</v>
      </c>
      <c r="AM22" s="8">
        <v>-2.3651599884033203</v>
      </c>
      <c r="AN22" s="8">
        <v>-2.6790299415588379</v>
      </c>
      <c r="AO22" s="8">
        <v>0.67567998170852661</v>
      </c>
      <c r="AP22" s="8">
        <v>-1.6149100065231323</v>
      </c>
      <c r="AQ22" s="8">
        <v>-1.6184999942779541</v>
      </c>
      <c r="AR22" s="8">
        <v>-1.0110299587249756</v>
      </c>
      <c r="AS22" s="8"/>
      <c r="AT22" s="8"/>
    </row>
    <row r="23" spans="1:46" x14ac:dyDescent="0.25">
      <c r="A23" s="2" t="s">
        <v>18</v>
      </c>
      <c r="B23" s="10" t="str">
        <f>_xll.MSDP(A23,"name")</f>
        <v>PIMCO Commodity Real Ret Strat A</v>
      </c>
      <c r="C23" s="11">
        <f>CORREL(Y$5:Y$40,AQ$5:AQ$40)</f>
        <v>0.58550716965385707</v>
      </c>
      <c r="D23" s="11">
        <f>CORREL(Z$5:Z$40,$AQ$5:$AQ$40)</f>
        <v>0.66135851784019151</v>
      </c>
      <c r="E23" s="11">
        <f t="shared" ref="E23:U23" si="13">CORREL(AA$5:AA$40,$AQ$5:$AQ$40)</f>
        <v>0.27454599194633295</v>
      </c>
      <c r="F23" s="11">
        <f t="shared" si="13"/>
        <v>0.39420019613266316</v>
      </c>
      <c r="G23" s="11">
        <f t="shared" si="13"/>
        <v>0.77532606445824703</v>
      </c>
      <c r="H23" s="11">
        <f t="shared" si="13"/>
        <v>0.70794994691686997</v>
      </c>
      <c r="I23" s="11">
        <f t="shared" si="13"/>
        <v>0.67199616136042961</v>
      </c>
      <c r="J23" s="11">
        <f t="shared" si="13"/>
        <v>0.85704356811660076</v>
      </c>
      <c r="K23" s="11">
        <f t="shared" si="13"/>
        <v>0.69519887152548165</v>
      </c>
      <c r="L23" s="11">
        <f t="shared" si="13"/>
        <v>0.68940033421616531</v>
      </c>
      <c r="M23" s="11">
        <f t="shared" si="13"/>
        <v>0.69561569087757025</v>
      </c>
      <c r="N23" s="11">
        <f t="shared" si="13"/>
        <v>0.66765541720800314</v>
      </c>
      <c r="O23" s="11">
        <f t="shared" si="13"/>
        <v>0.70293349647392234</v>
      </c>
      <c r="P23" s="11">
        <f t="shared" si="13"/>
        <v>0.73877497972094242</v>
      </c>
      <c r="Q23" s="11">
        <f t="shared" si="13"/>
        <v>0.81228930966407664</v>
      </c>
      <c r="R23" s="11">
        <f t="shared" si="13"/>
        <v>0.81946952788769056</v>
      </c>
      <c r="S23" s="11">
        <f t="shared" si="13"/>
        <v>0.89528994343347434</v>
      </c>
      <c r="T23" s="11">
        <f t="shared" si="13"/>
        <v>0.99920209233720714</v>
      </c>
      <c r="U23" s="11">
        <f t="shared" si="13"/>
        <v>1</v>
      </c>
      <c r="V23" s="12"/>
      <c r="X23" s="9">
        <v>40543</v>
      </c>
      <c r="Y23" s="8">
        <v>0.16065999865531921</v>
      </c>
      <c r="Z23" s="8">
        <v>-0.1910800039768219</v>
      </c>
      <c r="AA23" s="8">
        <v>6.835000216960907E-2</v>
      </c>
      <c r="AB23" s="8">
        <v>-3.3580001443624496E-2</v>
      </c>
      <c r="AC23" s="8">
        <v>1.4855899810791016</v>
      </c>
      <c r="AD23" s="8">
        <v>6.4078102111816406</v>
      </c>
      <c r="AE23" s="8">
        <v>7.8043699264526367</v>
      </c>
      <c r="AF23" s="8">
        <v>3.5668900012969971</v>
      </c>
      <c r="AG23" s="8">
        <v>3.4662299156188965</v>
      </c>
      <c r="AH23" s="8">
        <v>6.108180046081543</v>
      </c>
      <c r="AI23" s="8">
        <v>4.8562002182006836</v>
      </c>
      <c r="AJ23" s="8">
        <v>5.3052501678466797</v>
      </c>
      <c r="AK23" s="8">
        <v>4.9411001205444336</v>
      </c>
      <c r="AL23" s="8">
        <v>1.7035200595855713</v>
      </c>
      <c r="AM23" s="8">
        <v>7.8887200355529785</v>
      </c>
      <c r="AN23" s="8">
        <v>7.2761898040771484</v>
      </c>
      <c r="AO23" s="8">
        <v>9.5648298263549805</v>
      </c>
      <c r="AP23" s="8">
        <v>9.901240348815918</v>
      </c>
      <c r="AQ23" s="8">
        <v>9.852290153503418</v>
      </c>
      <c r="AR23" s="8">
        <v>3.1699199676513672</v>
      </c>
      <c r="AS23" s="8"/>
      <c r="AT23" s="8"/>
    </row>
    <row r="24" spans="1:46" x14ac:dyDescent="0.25">
      <c r="A24" s="2" t="s">
        <v>19</v>
      </c>
      <c r="B24" s="10" t="str">
        <f>_xll.MSDP(A24,"name")</f>
        <v>Natixis ASG Global Alternatives A</v>
      </c>
      <c r="C24" s="11">
        <f>CORREL(Y$5:Y$40,AR$5:AR$40)</f>
        <v>0.58486482002485918</v>
      </c>
      <c r="D24" s="11">
        <f>CORREL(Z$5:Z$40,$AR$5:$AR$40)</f>
        <v>0.6019857940372868</v>
      </c>
      <c r="E24" s="11">
        <f t="shared" ref="E24:K24" si="14">CORREL(AA$5:AA$40,$AR$5:$AR$40)</f>
        <v>0.31387609724288473</v>
      </c>
      <c r="F24" s="11">
        <f t="shared" si="14"/>
        <v>0.54807502743665781</v>
      </c>
      <c r="G24" s="11">
        <f t="shared" si="14"/>
        <v>0.84279887361684636</v>
      </c>
      <c r="H24" s="11">
        <f t="shared" si="14"/>
        <v>0.716343933574633</v>
      </c>
      <c r="I24" s="11">
        <f t="shared" si="14"/>
        <v>0.71112465357303078</v>
      </c>
      <c r="J24" s="11">
        <f t="shared" si="14"/>
        <v>0.74477469238133809</v>
      </c>
      <c r="K24" s="11">
        <f t="shared" si="14"/>
        <v>0.74332246438960603</v>
      </c>
      <c r="L24" s="11">
        <f t="shared" ref="L24" si="15">CORREL(AH$5:AH$40,$AR$5:$AR$40)</f>
        <v>0.79292575520538877</v>
      </c>
      <c r="M24" s="11">
        <f t="shared" ref="M24" si="16">CORREL(AI$5:AI$40,$AR$5:$AR$40)</f>
        <v>0.71171785489853256</v>
      </c>
      <c r="N24" s="11">
        <f t="shared" ref="N24" si="17">CORREL(AJ$5:AJ$40,$AR$5:$AR$40)</f>
        <v>0.70165095070130512</v>
      </c>
      <c r="O24" s="11">
        <f t="shared" ref="O24" si="18">CORREL(AK$5:AK$40,$AR$5:$AR$40)</f>
        <v>0.7643397344449846</v>
      </c>
      <c r="P24" s="11">
        <f t="shared" ref="P24" si="19">CORREL(AL$5:AL$40,$AR$5:$AR$40)</f>
        <v>0.81667954782045049</v>
      </c>
      <c r="Q24" s="11">
        <f t="shared" ref="Q24" si="20">CORREL(AM$5:AM$40,$AR$5:$AR$40)</f>
        <v>0.81243614447053114</v>
      </c>
      <c r="R24" s="11">
        <f t="shared" ref="R24" si="21">CORREL(AN$5:AN$40,$AR$5:$AR$40)</f>
        <v>0.8225157423447752</v>
      </c>
      <c r="S24" s="11">
        <f t="shared" ref="S24" si="22">CORREL(AO$5:AO$40,$AR$5:$AR$40)</f>
        <v>0.77933292961892142</v>
      </c>
      <c r="T24" s="11">
        <f t="shared" ref="T24" si="23">CORREL(AP$5:AP$40,$AR$5:$AR$40)</f>
        <v>0.76627104451668959</v>
      </c>
      <c r="U24" s="11">
        <f>CORREL(AQ$5:AQ$40,$AR$5:$AR$40)</f>
        <v>0.76735679865259443</v>
      </c>
      <c r="V24" s="11">
        <f t="shared" ref="V24" si="24">CORREL(AR$5:AR$40,$AR$5:$AR$40)</f>
        <v>1.0000000000000002</v>
      </c>
      <c r="X24" s="9">
        <v>40574</v>
      </c>
      <c r="Y24" s="8">
        <v>-0.79688000679016113</v>
      </c>
      <c r="Z24" s="8">
        <v>-0.59443998336791992</v>
      </c>
      <c r="AA24" s="8">
        <v>-0.26725998520851135</v>
      </c>
      <c r="AB24" s="8">
        <v>0.37792998552322388</v>
      </c>
      <c r="AC24" s="8">
        <v>0.58381998538970947</v>
      </c>
      <c r="AD24" s="8">
        <v>1.8397599458694458</v>
      </c>
      <c r="AE24" s="8">
        <v>0.75515997409820557</v>
      </c>
      <c r="AF24" s="8">
        <v>-0.67671000957489014</v>
      </c>
      <c r="AG24" s="8">
        <v>3.4650800228118896</v>
      </c>
      <c r="AH24" s="8">
        <v>0.62971997261047363</v>
      </c>
      <c r="AI24" s="8">
        <v>1.692870020866394</v>
      </c>
      <c r="AJ24" s="8">
        <v>-1.088610053062439</v>
      </c>
      <c r="AK24" s="8">
        <v>2.7439999580383301</v>
      </c>
      <c r="AL24" s="8">
        <v>1.114799976348877</v>
      </c>
      <c r="AM24" s="8">
        <v>-5.3194398880004883</v>
      </c>
      <c r="AN24" s="8">
        <v>-2.7345700263977051</v>
      </c>
      <c r="AO24" s="8">
        <v>4.4776101112365723</v>
      </c>
      <c r="AP24" s="8">
        <v>1.7789100408554077</v>
      </c>
      <c r="AQ24" s="8">
        <v>1.9650700092315674</v>
      </c>
      <c r="AR24" s="8">
        <v>-9.3719996511936188E-2</v>
      </c>
      <c r="AS24" s="8"/>
      <c r="AT24" s="8"/>
    </row>
    <row r="25" spans="1:46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X25" s="9">
        <v>40602</v>
      </c>
      <c r="Y25" s="8">
        <v>0.28819999098777771</v>
      </c>
      <c r="Z25" s="8">
        <v>0.41760998964309692</v>
      </c>
      <c r="AA25" s="8">
        <v>0.39287999272346497</v>
      </c>
      <c r="AB25" s="8">
        <v>0.75300997495651245</v>
      </c>
      <c r="AC25" s="8">
        <v>1.4925400018692017</v>
      </c>
      <c r="AD25" s="8">
        <v>4.1957998275756836</v>
      </c>
      <c r="AE25" s="8">
        <v>4.7564101219177246</v>
      </c>
      <c r="AF25" s="8">
        <v>3.3626399040222168</v>
      </c>
      <c r="AG25" s="8">
        <v>3.3266100883483887</v>
      </c>
      <c r="AH25" s="8">
        <v>1.6687500476837158</v>
      </c>
      <c r="AI25" s="8">
        <v>3.8644499778747559</v>
      </c>
      <c r="AJ25" s="8">
        <v>2.7386701107025146</v>
      </c>
      <c r="AK25" s="8">
        <v>5.8573598861694336</v>
      </c>
      <c r="AL25" s="8">
        <v>1.7321900129318237</v>
      </c>
      <c r="AM25" s="8">
        <v>-0.17375999689102173</v>
      </c>
      <c r="AN25" s="8">
        <v>-0.85117000341415405</v>
      </c>
      <c r="AO25" s="8">
        <v>4.2857098579406738</v>
      </c>
      <c r="AP25" s="8">
        <v>2.247189998626709</v>
      </c>
      <c r="AQ25" s="8">
        <v>1.9271899461746216</v>
      </c>
      <c r="AR25" s="8">
        <v>2.5328299999237061</v>
      </c>
      <c r="AS25" s="8"/>
      <c r="AT25" s="8"/>
    </row>
    <row r="26" spans="1:46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X26" s="9">
        <v>40633</v>
      </c>
      <c r="Y26" s="8">
        <v>1.6369500160217285</v>
      </c>
      <c r="Z26" s="8">
        <v>1.3518600463867187</v>
      </c>
      <c r="AA26" s="8">
        <v>-0.10789000242948532</v>
      </c>
      <c r="AB26" s="8">
        <v>0.22499999403953552</v>
      </c>
      <c r="AC26" s="8">
        <v>-0.23936000466346741</v>
      </c>
      <c r="AD26" s="8">
        <v>3.1319899559020996</v>
      </c>
      <c r="AE26" s="8">
        <v>3.3847000598907471</v>
      </c>
      <c r="AF26" s="8">
        <v>1.105679988861084</v>
      </c>
      <c r="AG26" s="8">
        <v>3.3063199520111084</v>
      </c>
      <c r="AH26" s="8">
        <v>-0.86172002553939819</v>
      </c>
      <c r="AI26" s="8">
        <v>0.1717199981212616</v>
      </c>
      <c r="AJ26" s="8">
        <v>4.8330798149108887</v>
      </c>
      <c r="AK26" s="8">
        <v>3.8130700588226318</v>
      </c>
      <c r="AL26" s="8">
        <v>0.4788300096988678</v>
      </c>
      <c r="AM26" s="8">
        <v>5.01885986328125</v>
      </c>
      <c r="AN26" s="8">
        <v>5.6191501617431641</v>
      </c>
      <c r="AO26" s="8">
        <v>3.948699951171875</v>
      </c>
      <c r="AP26" s="8">
        <v>2.9715499877929687</v>
      </c>
      <c r="AQ26" s="8">
        <v>2.8905899524688721</v>
      </c>
      <c r="AR26" s="8">
        <v>-0.54895001649856567</v>
      </c>
      <c r="AS26" s="8"/>
      <c r="AT26" s="8"/>
    </row>
    <row r="27" spans="1:46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X27" s="9">
        <v>40663</v>
      </c>
      <c r="Y27" s="8">
        <v>1.5022499561309814</v>
      </c>
      <c r="Z27" s="8">
        <v>1.2476999759674072</v>
      </c>
      <c r="AA27" s="8">
        <v>0.40950000286102295</v>
      </c>
      <c r="AB27" s="8">
        <v>1.2057299613952637</v>
      </c>
      <c r="AC27" s="8">
        <v>1.3147100210189819</v>
      </c>
      <c r="AD27" s="8">
        <v>0.92190998792648315</v>
      </c>
      <c r="AE27" s="8">
        <v>2.9278700351715088</v>
      </c>
      <c r="AF27" s="8">
        <v>4.5846500396728516</v>
      </c>
      <c r="AG27" s="8">
        <v>2.8503398895263672</v>
      </c>
      <c r="AH27" s="8">
        <v>4.1804599761962891</v>
      </c>
      <c r="AI27" s="8">
        <v>3.5428600311279297</v>
      </c>
      <c r="AJ27" s="8">
        <v>2.3051300048828125</v>
      </c>
      <c r="AK27" s="8">
        <v>3.9215700626373291</v>
      </c>
      <c r="AL27" s="8">
        <v>3.2145900726318359</v>
      </c>
      <c r="AM27" s="8">
        <v>3.3701701164245605</v>
      </c>
      <c r="AN27" s="8">
        <v>3.4482800960540771</v>
      </c>
      <c r="AO27" s="8">
        <v>4.7407398223876953</v>
      </c>
      <c r="AP27" s="8">
        <v>5.1068902015686035</v>
      </c>
      <c r="AQ27" s="8">
        <v>5.2410898208618164</v>
      </c>
      <c r="AR27" s="8">
        <v>4.179379940032959</v>
      </c>
      <c r="AS27" s="8"/>
      <c r="AT27" s="8"/>
    </row>
    <row r="28" spans="1:46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X28" s="9">
        <v>40694</v>
      </c>
      <c r="Y28" s="8">
        <v>1.0296900272369385</v>
      </c>
      <c r="Z28" s="8">
        <v>1.1343799829483032</v>
      </c>
      <c r="AA28" s="8">
        <v>0.58125001192092896</v>
      </c>
      <c r="AB28" s="8">
        <v>0.9679800271987915</v>
      </c>
      <c r="AC28" s="8">
        <v>-0.16221000254154205</v>
      </c>
      <c r="AD28" s="8">
        <v>-1.1284300088882446</v>
      </c>
      <c r="AE28" s="8">
        <v>-1.4222899675369263</v>
      </c>
      <c r="AF28" s="8">
        <v>-1.6690100431442261</v>
      </c>
      <c r="AG28" s="8">
        <v>-1.1575700044631958</v>
      </c>
      <c r="AH28" s="8">
        <v>-0.43702998757362366</v>
      </c>
      <c r="AI28" s="8">
        <v>0.49669000506401062</v>
      </c>
      <c r="AJ28" s="8">
        <v>-0.27875000238418579</v>
      </c>
      <c r="AK28" s="8">
        <v>-2.3651299476623535</v>
      </c>
      <c r="AL28" s="8">
        <v>0.53065997362136841</v>
      </c>
      <c r="AM28" s="8">
        <v>-2.6456398963928223</v>
      </c>
      <c r="AN28" s="8">
        <v>-2.8095200061798096</v>
      </c>
      <c r="AO28" s="8">
        <v>-6.5063600540161133</v>
      </c>
      <c r="AP28" s="8">
        <v>-4.858759880065918</v>
      </c>
      <c r="AQ28" s="8">
        <v>-4.8804798126220703</v>
      </c>
      <c r="AR28" s="8">
        <v>-1.8650100231170654</v>
      </c>
      <c r="AS28" s="8"/>
      <c r="AT28" s="8"/>
    </row>
    <row r="29" spans="1:46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X29" s="9">
        <v>40724</v>
      </c>
      <c r="Y29" s="8">
        <v>0.81844997406005859</v>
      </c>
      <c r="Z29" s="8">
        <v>0.32995998859405518</v>
      </c>
      <c r="AA29" s="8">
        <v>-1.0743399858474731</v>
      </c>
      <c r="AB29" s="8">
        <v>-0.40782999992370605</v>
      </c>
      <c r="AC29" s="8">
        <v>-0.91202998161315918</v>
      </c>
      <c r="AD29" s="8">
        <v>-1.902169942855835</v>
      </c>
      <c r="AE29" s="8">
        <v>-1.9412399530410767</v>
      </c>
      <c r="AF29" s="8">
        <v>-1.3905899524688721</v>
      </c>
      <c r="AG29" s="8">
        <v>-0.58556002378463745</v>
      </c>
      <c r="AH29" s="8">
        <v>-1.4365500211715698</v>
      </c>
      <c r="AI29" s="8">
        <v>-1.4277900457382202</v>
      </c>
      <c r="AJ29" s="8">
        <v>-0.8385699987411499</v>
      </c>
      <c r="AK29" s="8">
        <v>-0.1088699996471405</v>
      </c>
      <c r="AL29" s="8">
        <v>-0.97276002168655396</v>
      </c>
      <c r="AM29" s="8">
        <v>-1.3176000118255615</v>
      </c>
      <c r="AN29" s="8">
        <v>-1.4943699836730957</v>
      </c>
      <c r="AO29" s="8">
        <v>-4.9924402236938477</v>
      </c>
      <c r="AP29" s="8">
        <v>-5.0939397811889648</v>
      </c>
      <c r="AQ29" s="8">
        <v>-5.1579298973083496</v>
      </c>
      <c r="AR29" s="8">
        <v>-0.6334800124168396</v>
      </c>
      <c r="AS29" s="8"/>
      <c r="AT29" s="8"/>
    </row>
    <row r="30" spans="1:46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X30" s="9">
        <v>40755</v>
      </c>
      <c r="Y30" s="8">
        <v>1.907539963722229</v>
      </c>
      <c r="Z30" s="8">
        <v>1.6447299718856812</v>
      </c>
      <c r="AA30" s="8">
        <v>1.0875400304794312</v>
      </c>
      <c r="AB30" s="8">
        <v>1.1967099905014038</v>
      </c>
      <c r="AC30" s="8">
        <v>0.3292199969291687</v>
      </c>
      <c r="AD30" s="8">
        <v>-3.0470900535583496</v>
      </c>
      <c r="AE30" s="8">
        <v>-3.2905299663543701</v>
      </c>
      <c r="AF30" s="8">
        <v>2.882620096206665</v>
      </c>
      <c r="AG30" s="8">
        <v>-0.2979699969291687</v>
      </c>
      <c r="AH30" s="8">
        <v>-2.0647799968719482</v>
      </c>
      <c r="AI30" s="8">
        <v>-2.8969399929046631</v>
      </c>
      <c r="AJ30" s="8">
        <v>-3.5001199245452881</v>
      </c>
      <c r="AK30" s="8">
        <v>-2.2615799903869629</v>
      </c>
      <c r="AL30" s="8">
        <v>1.3321700096130371</v>
      </c>
      <c r="AM30" s="8">
        <v>-1.3908200263977051</v>
      </c>
      <c r="AN30" s="8">
        <v>-0.79581999778747559</v>
      </c>
      <c r="AO30" s="8">
        <v>2.2293000221252441</v>
      </c>
      <c r="AP30" s="8">
        <v>4.7559399604797363</v>
      </c>
      <c r="AQ30" s="8">
        <v>5.1162800788879395</v>
      </c>
      <c r="AR30" s="8">
        <v>1.4571900367736816</v>
      </c>
      <c r="AS30" s="8"/>
      <c r="AT30" s="8"/>
    </row>
    <row r="31" spans="1:46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X31" s="9">
        <v>40786</v>
      </c>
      <c r="Y31" s="8">
        <v>0.20103999972343445</v>
      </c>
      <c r="Z31" s="8">
        <v>0.28698998689651489</v>
      </c>
      <c r="AA31" s="8">
        <v>0.90417999029159546</v>
      </c>
      <c r="AB31" s="8">
        <v>-0.51736998558044434</v>
      </c>
      <c r="AC31" s="8">
        <v>-1.4766199588775635</v>
      </c>
      <c r="AD31" s="8">
        <v>-8.1714296340942383</v>
      </c>
      <c r="AE31" s="8">
        <v>-8.6307096481323242</v>
      </c>
      <c r="AF31" s="8">
        <v>0.32251998782157898</v>
      </c>
      <c r="AG31" s="8">
        <v>-3.8226299285888672</v>
      </c>
      <c r="AH31" s="8">
        <v>-5.4567999839782715</v>
      </c>
      <c r="AI31" s="8">
        <v>-0.97532999515533447</v>
      </c>
      <c r="AJ31" s="8">
        <v>-6.3534598350524902</v>
      </c>
      <c r="AK31" s="8">
        <v>-5.8266000747680664</v>
      </c>
      <c r="AL31" s="8">
        <v>-2.2942099571228027</v>
      </c>
      <c r="AM31" s="8">
        <v>-6.4880099296569824</v>
      </c>
      <c r="AN31" s="8">
        <v>-8.5485095977783203</v>
      </c>
      <c r="AO31" s="8">
        <v>-2.8037400245666504</v>
      </c>
      <c r="AP31" s="8">
        <v>0.35842001438140869</v>
      </c>
      <c r="AQ31" s="8">
        <v>0.3318600058555603</v>
      </c>
      <c r="AR31" s="8">
        <v>-5.9246001243591309</v>
      </c>
      <c r="AS31" s="8"/>
      <c r="AT31" s="8"/>
    </row>
    <row r="32" spans="1:46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X32" s="9">
        <v>40816</v>
      </c>
      <c r="Y32" s="8">
        <v>-4.107450008392334</v>
      </c>
      <c r="Z32" s="8">
        <v>-4.3585400581359863</v>
      </c>
      <c r="AA32" s="8">
        <v>-0.59305000305175781</v>
      </c>
      <c r="AB32" s="8">
        <v>-0.4806399941444397</v>
      </c>
      <c r="AC32" s="8">
        <v>-2.3553800582885742</v>
      </c>
      <c r="AD32" s="8">
        <v>-11.014309883117676</v>
      </c>
      <c r="AE32" s="8">
        <v>-10.838629722595215</v>
      </c>
      <c r="AF32" s="8">
        <v>-8.3785400390625</v>
      </c>
      <c r="AG32" s="8">
        <v>-6.0630102157592773</v>
      </c>
      <c r="AH32" s="8">
        <v>-5.5531301498413086</v>
      </c>
      <c r="AI32" s="8">
        <v>-5.7358098030090332</v>
      </c>
      <c r="AJ32" s="8">
        <v>-8.0582304000854492</v>
      </c>
      <c r="AK32" s="8">
        <v>-6.7199501991271973</v>
      </c>
      <c r="AL32" s="8">
        <v>-4.1391301155090332</v>
      </c>
      <c r="AM32" s="8">
        <v>-13.303170204162598</v>
      </c>
      <c r="AN32" s="8">
        <v>-16.173250198364258</v>
      </c>
      <c r="AO32" s="8">
        <v>-12.647439956665039</v>
      </c>
      <c r="AP32" s="8">
        <v>-15.587109565734863</v>
      </c>
      <c r="AQ32" s="8">
        <v>-15.957550048828125</v>
      </c>
      <c r="AR32" s="8">
        <v>-3.0534400939941406</v>
      </c>
      <c r="AS32" s="8"/>
      <c r="AT32" s="8"/>
    </row>
    <row r="33" spans="1:46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X33" s="9">
        <v>40847</v>
      </c>
      <c r="Y33" s="8">
        <v>4.5626401901245117</v>
      </c>
      <c r="Z33" s="8">
        <v>4.881040096282959</v>
      </c>
      <c r="AA33" s="8">
        <v>0.91218000650405884</v>
      </c>
      <c r="AB33" s="8">
        <v>1.2066400051116943</v>
      </c>
      <c r="AC33" s="8">
        <v>3.6815099716186523</v>
      </c>
      <c r="AD33" s="8">
        <v>14.405590057373047</v>
      </c>
      <c r="AE33" s="8">
        <v>16.02716064453125</v>
      </c>
      <c r="AF33" s="8">
        <v>6.7324600219726563</v>
      </c>
      <c r="AG33" s="8">
        <v>8.0236902236938477</v>
      </c>
      <c r="AH33" s="8">
        <v>5.3240699768066406</v>
      </c>
      <c r="AI33" s="8">
        <v>7.0682201385498047</v>
      </c>
      <c r="AJ33" s="8">
        <v>12.948829650878906</v>
      </c>
      <c r="AK33" s="8">
        <v>13.392569541931152</v>
      </c>
      <c r="AL33" s="8">
        <v>4.3245902061462402</v>
      </c>
      <c r="AM33" s="8">
        <v>12.143349647521973</v>
      </c>
      <c r="AN33" s="8">
        <v>13.505559921264648</v>
      </c>
      <c r="AO33" s="8">
        <v>9.7247695922851562</v>
      </c>
      <c r="AP33" s="8">
        <v>8.0508499145507813</v>
      </c>
      <c r="AQ33" s="8">
        <v>8.4021997451782227</v>
      </c>
      <c r="AR33" s="8">
        <v>2.1653499603271484</v>
      </c>
      <c r="AS33" s="8"/>
      <c r="AT33" s="8"/>
    </row>
    <row r="34" spans="1:46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X34" s="9">
        <v>40877</v>
      </c>
      <c r="Y34" s="8">
        <v>-0.51428002119064331</v>
      </c>
      <c r="Z34" s="8">
        <v>-0.97731000185012817</v>
      </c>
      <c r="AA34" s="8">
        <v>-1.9288599491119385</v>
      </c>
      <c r="AB34" s="8">
        <v>-1.2667700052261353</v>
      </c>
      <c r="AC34" s="8">
        <v>0</v>
      </c>
      <c r="AD34" s="8">
        <v>1.1613700389862061</v>
      </c>
      <c r="AE34" s="8">
        <v>0.64384001493453979</v>
      </c>
      <c r="AF34" s="8">
        <v>-0.86295002698898315</v>
      </c>
      <c r="AG34" s="8">
        <v>3.4944601058959961</v>
      </c>
      <c r="AH34" s="8">
        <v>-1.0109900236129761</v>
      </c>
      <c r="AI34" s="8">
        <v>0.22961999475955963</v>
      </c>
      <c r="AJ34" s="8">
        <v>-0.87610000371932983</v>
      </c>
      <c r="AK34" s="8">
        <v>-1.0635299682617187</v>
      </c>
      <c r="AL34" s="8">
        <v>-2.8419098854064941</v>
      </c>
      <c r="AM34" s="8">
        <v>-3.8163199424743652</v>
      </c>
      <c r="AN34" s="8">
        <v>-3.3996000289916992</v>
      </c>
      <c r="AO34" s="8">
        <v>1.3377900123596191</v>
      </c>
      <c r="AP34" s="8">
        <v>-2.3529400825500488</v>
      </c>
      <c r="AQ34" s="8">
        <v>-2.4142301082611084</v>
      </c>
      <c r="AR34" s="8">
        <v>-0.96338999271392822</v>
      </c>
      <c r="AS34" s="8"/>
      <c r="AT34" s="8"/>
    </row>
    <row r="35" spans="1:46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X35" s="9">
        <v>40908</v>
      </c>
      <c r="Y35" s="8">
        <v>1.3727500438690186</v>
      </c>
      <c r="Z35" s="8">
        <v>0.99119997024536133</v>
      </c>
      <c r="AA35" s="8">
        <v>2.2687098979949951</v>
      </c>
      <c r="AB35" s="8">
        <v>1.4455300569534302</v>
      </c>
      <c r="AC35" s="8">
        <v>0.35117000341415405</v>
      </c>
      <c r="AD35" s="8">
        <v>-1.4153399467468262</v>
      </c>
      <c r="AE35" s="8">
        <v>2.3290000855922699E-2</v>
      </c>
      <c r="AF35" s="8">
        <v>-3.0314900875091553</v>
      </c>
      <c r="AG35" s="8">
        <v>0.69901001453399658</v>
      </c>
      <c r="AH35" s="8">
        <v>1.4083600044250488</v>
      </c>
      <c r="AI35" s="8">
        <v>1.6472400426864624</v>
      </c>
      <c r="AJ35" s="8">
        <v>-0.31284001469612122</v>
      </c>
      <c r="AK35" s="8">
        <v>-2.0496799945831299</v>
      </c>
      <c r="AL35" s="8">
        <v>1.0105199813842773</v>
      </c>
      <c r="AM35" s="8">
        <v>-3.64628005027771</v>
      </c>
      <c r="AN35" s="8">
        <v>-3.3157598972320557</v>
      </c>
      <c r="AO35" s="8">
        <v>-2.2190999984741211</v>
      </c>
      <c r="AP35" s="8">
        <v>-3.2792699337005615</v>
      </c>
      <c r="AQ35" s="8">
        <v>-3.4597399234771729</v>
      </c>
      <c r="AR35" s="8">
        <v>-0.19454999268054962</v>
      </c>
      <c r="AS35" s="8"/>
      <c r="AT35" s="8"/>
    </row>
    <row r="36" spans="1:46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X36" s="9">
        <v>40939</v>
      </c>
      <c r="Y36" s="8">
        <v>2.3217000961303711</v>
      </c>
      <c r="Z36" s="8">
        <v>1.9845199584960938</v>
      </c>
      <c r="AA36" s="8">
        <v>1.5635299682617188</v>
      </c>
      <c r="AB36" s="8">
        <v>2.105259895324707</v>
      </c>
      <c r="AC36" s="8">
        <v>2.2314000129699707</v>
      </c>
      <c r="AD36" s="8">
        <v>6.3672900199890137</v>
      </c>
      <c r="AE36" s="8">
        <v>7.0720000267028809</v>
      </c>
      <c r="AF36" s="8">
        <v>5.6411399841308594</v>
      </c>
      <c r="AG36" s="8">
        <v>3.2852199077606201</v>
      </c>
      <c r="AH36" s="8">
        <v>1.7848999500274658</v>
      </c>
      <c r="AI36" s="8">
        <v>3.1981699466705322</v>
      </c>
      <c r="AJ36" s="8">
        <v>5.9772500991821289</v>
      </c>
      <c r="AK36" s="8">
        <v>6.7895798683166504</v>
      </c>
      <c r="AL36" s="8">
        <v>4.0862698554992676</v>
      </c>
      <c r="AM36" s="8">
        <v>9.0040903091430664</v>
      </c>
      <c r="AN36" s="8">
        <v>11.118129730224609</v>
      </c>
      <c r="AO36" s="8">
        <v>2.2108800411224365</v>
      </c>
      <c r="AP36" s="8">
        <v>4.5058097839355469</v>
      </c>
      <c r="AQ36" s="8">
        <v>4.8361902236938477</v>
      </c>
      <c r="AR36" s="8">
        <v>3.6062400341033936</v>
      </c>
      <c r="AS36" s="8"/>
      <c r="AT36" s="8"/>
    </row>
    <row r="37" spans="1:46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X37" s="9">
        <v>40968</v>
      </c>
      <c r="Y37" s="8">
        <v>3.6493899822235107</v>
      </c>
      <c r="Z37" s="8">
        <v>2.2459099292755127</v>
      </c>
      <c r="AA37" s="8">
        <v>0.3891499936580658</v>
      </c>
      <c r="AB37" s="8">
        <v>0.88365000486373901</v>
      </c>
      <c r="AC37" s="8">
        <v>1.2126100063323975</v>
      </c>
      <c r="AD37" s="8">
        <v>2.0794000625610352</v>
      </c>
      <c r="AE37" s="8">
        <v>3.6162600517272949</v>
      </c>
      <c r="AF37" s="8">
        <v>0.90368002653121948</v>
      </c>
      <c r="AG37" s="8">
        <v>4.6579699516296387</v>
      </c>
      <c r="AH37" s="8">
        <v>4.6312899589538574</v>
      </c>
      <c r="AI37" s="8">
        <v>1.6048699617385864</v>
      </c>
      <c r="AJ37" s="8">
        <v>5.4404802322387695</v>
      </c>
      <c r="AK37" s="8">
        <v>7.04302978515625</v>
      </c>
      <c r="AL37" s="8">
        <v>2.2766199111938477</v>
      </c>
      <c r="AM37" s="8">
        <v>5.663330078125</v>
      </c>
      <c r="AN37" s="8">
        <v>5.5997700691223145</v>
      </c>
      <c r="AO37" s="8">
        <v>5.6572399139404297</v>
      </c>
      <c r="AP37" s="8">
        <v>3.0598099231719971</v>
      </c>
      <c r="AQ37" s="8">
        <v>2.9761900901794434</v>
      </c>
      <c r="AR37" s="8">
        <v>1.2229499816894531</v>
      </c>
      <c r="AS37" s="8"/>
      <c r="AT37" s="8"/>
    </row>
    <row r="38" spans="1:46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X38" s="9">
        <v>40999</v>
      </c>
      <c r="Y38" s="8">
        <v>-0.12285000085830688</v>
      </c>
      <c r="Z38" s="8">
        <v>0.42294999957084656</v>
      </c>
      <c r="AA38" s="8">
        <v>-0.43105998635292053</v>
      </c>
      <c r="AB38" s="8">
        <v>-3.7220001220703125E-2</v>
      </c>
      <c r="AC38" s="8">
        <v>0.36111000180244446</v>
      </c>
      <c r="AD38" s="8">
        <v>1.2963000535964966</v>
      </c>
      <c r="AE38" s="8">
        <v>2.2786300182342529</v>
      </c>
      <c r="AF38" s="8">
        <v>-0.79381000995635986</v>
      </c>
      <c r="AG38" s="8">
        <v>2.4605801105499268</v>
      </c>
      <c r="AH38" s="8">
        <v>2.2346398830413818</v>
      </c>
      <c r="AI38" s="8">
        <v>2.5054500102996826</v>
      </c>
      <c r="AJ38" s="8">
        <v>2.2011799812316895</v>
      </c>
      <c r="AK38" s="8">
        <v>4.4290800094604492</v>
      </c>
      <c r="AL38" s="8">
        <v>-2.4229999631643295E-2</v>
      </c>
      <c r="AM38" s="8">
        <v>-0.29611998796463013</v>
      </c>
      <c r="AN38" s="8">
        <v>-2.8533000946044922</v>
      </c>
      <c r="AO38" s="8">
        <v>-2.513430118560791</v>
      </c>
      <c r="AP38" s="8">
        <v>-4.4534401893615723</v>
      </c>
      <c r="AQ38" s="8">
        <v>-4.4375901222229004</v>
      </c>
      <c r="AR38" s="8">
        <v>-2.1375501155853271</v>
      </c>
      <c r="AS38" s="8"/>
      <c r="AT38" s="8"/>
    </row>
    <row r="39" spans="1:46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X39" s="9">
        <v>41029</v>
      </c>
      <c r="Y39" s="8">
        <v>1.6498500108718872</v>
      </c>
      <c r="Z39" s="8">
        <v>1.1835600137710571</v>
      </c>
      <c r="AA39" s="8">
        <v>6.0100000351667404E-2</v>
      </c>
      <c r="AB39" s="8">
        <v>0.73746001720428467</v>
      </c>
      <c r="AC39" s="8">
        <v>0.31898000836372375</v>
      </c>
      <c r="AD39" s="8">
        <v>-0.79220002889633179</v>
      </c>
      <c r="AE39" s="8">
        <v>-0.39480999112129211</v>
      </c>
      <c r="AF39" s="8">
        <v>-0.2667199969291687</v>
      </c>
      <c r="AG39" s="8">
        <v>0.44058001041412354</v>
      </c>
      <c r="AH39" s="8">
        <v>-0.42034000158309937</v>
      </c>
      <c r="AI39" s="8">
        <v>-1.0095599889755249</v>
      </c>
      <c r="AJ39" s="8">
        <v>-0.7874000072479248</v>
      </c>
      <c r="AK39" s="8">
        <v>-0.12257999926805496</v>
      </c>
      <c r="AL39" s="8">
        <v>0.65254998207092285</v>
      </c>
      <c r="AM39" s="8">
        <v>-0.74250000715255737</v>
      </c>
      <c r="AN39" s="8">
        <v>-1.7456400394439697</v>
      </c>
      <c r="AO39" s="8">
        <v>-0.81300997734069824</v>
      </c>
      <c r="AP39" s="8">
        <v>0.70621001720428467</v>
      </c>
      <c r="AQ39" s="8">
        <v>0.45732000470161438</v>
      </c>
      <c r="AR39" s="8">
        <v>0.2849000096321106</v>
      </c>
      <c r="AS39" s="8"/>
      <c r="AT39" s="8"/>
    </row>
    <row r="40" spans="1:46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X40" s="9">
        <v>41060</v>
      </c>
      <c r="Y40" s="8">
        <v>-2.8296101093292236</v>
      </c>
      <c r="Z40" s="8">
        <v>-2.2939701080322266</v>
      </c>
      <c r="AA40" s="8">
        <v>-9.1040000319480896E-2</v>
      </c>
      <c r="AB40" s="8">
        <v>7.3210000991821289E-2</v>
      </c>
      <c r="AC40" s="8">
        <v>-2.3052499294281006</v>
      </c>
      <c r="AD40" s="8">
        <v>-8.5995101928710937</v>
      </c>
      <c r="AE40" s="8">
        <v>-5.5209498405456543</v>
      </c>
      <c r="AF40" s="8">
        <v>-5.0401201248168945</v>
      </c>
      <c r="AG40" s="8">
        <v>-5.3811898231506348</v>
      </c>
      <c r="AH40" s="8">
        <v>-5.4453401565551758</v>
      </c>
      <c r="AI40" s="8">
        <v>-3.7573800086975098</v>
      </c>
      <c r="AJ40" s="8">
        <v>-4.4817900657653809</v>
      </c>
      <c r="AK40" s="8">
        <v>-8.5419702529907227</v>
      </c>
      <c r="AL40" s="8">
        <v>-2.6936299800872803</v>
      </c>
      <c r="AM40" s="8">
        <v>-10.293239593505859</v>
      </c>
      <c r="AN40" s="8">
        <v>-11.026510238647461</v>
      </c>
      <c r="AO40" s="8">
        <v>-12.786890029907227</v>
      </c>
      <c r="AP40" s="8">
        <v>-8.1346397399902344</v>
      </c>
      <c r="AQ40" s="8">
        <v>-8.3459796905517578</v>
      </c>
      <c r="AR40" s="8">
        <v>-5.5871200561523438</v>
      </c>
      <c r="AS40" s="8"/>
      <c r="AT40" s="8"/>
    </row>
    <row r="41" spans="1:46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46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46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46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46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46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46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46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1:22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:22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1:22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1:22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1:22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1:22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1:22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1:22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1:22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1:22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1:22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1:22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1:22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1:22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1:22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1:22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1:22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1:22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1:22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1:22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1:22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1:22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1:22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1:22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1:22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1:22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1:22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1:22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1:22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1:22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1:22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1:22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1:22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1:22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1:22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1:22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1:22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1:22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1:22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1:22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1:22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1:22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1:22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1:22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1:22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1:22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1:22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1:22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1:22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1:22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1:22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1:22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1:22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1:22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1:22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1:22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1:22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1:22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1:22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1:22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1:22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1:22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1:22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1:22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1:22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1:22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1:22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1:22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1:22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1:22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1:22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1:22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1:22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1:22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1:22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1:22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1:22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1:22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1:22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1:22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1:22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1:22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1:22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1:22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1:22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1:22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1:22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1:22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1:22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1:22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1:22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1:22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1:22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1:22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1:22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1:22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1:22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1:22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1:22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1:22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1:22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1:22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1:22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1:22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1:22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1:22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1:22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1:22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1:22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1:22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1:22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1:22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1:22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1:22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1:22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1:22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1:22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1:22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1:22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1:22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1:22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1:22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1:22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1:22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1:22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1:22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1:22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1:22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1:22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1:22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1:22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1:22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1:22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1:22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1:22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1:22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1:22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1:22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1:22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1:22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1:22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1:22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1:22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1:22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1:22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1:22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1:22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1:22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1:22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1:22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1:22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1:22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1:22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1:22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1:22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1:22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1:22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1:22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1:22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1:22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1:22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1:22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1:22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1:22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1:22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1:22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1:22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1:22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1:22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1:22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1:22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1:22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1:22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1:22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1:22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1:22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1:22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1:22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1:22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1:22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1:22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1:22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1:22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1:22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1:22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1:22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1:22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1:22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1:22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1:22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1:22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1:22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1:22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1:22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1:22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1:22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1:22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1:22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1:22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1:22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1:22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1:22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1:22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1:22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1:22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1:22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1:22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1:22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1:22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1:22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1:22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1:22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1:22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1:22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1:22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1:22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1:22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1:22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1:22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1:22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1:22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1:22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1:22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1:22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1:22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1:22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1:22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1:22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1:22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1:22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1:22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1:22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1:22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1:22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1:22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1:22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1:22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1:22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1:22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1:22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1:22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1:22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1:22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1:22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1:22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1:22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1:22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1:22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1:22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1:22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1:22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1:22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1:22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1:22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1:22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1:22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1:22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1:22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1:22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1:22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1:22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1:22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1:22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1:22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1:22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1:22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1:22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1:22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1:22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1:22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1:22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1:22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1:22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1:22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1:22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1:22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1:22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1:22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1:22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1:22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1:22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1:22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1:22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1:22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1:22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1:22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1:22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1:22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1:22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1:22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1:22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1:22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1:22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1:22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1:22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1:22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1:22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1:22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1:22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1:22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1:22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1:22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1:22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1:22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1:22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1:22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1:22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1:22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1:22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1:22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1:22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1:22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1:22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1:22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1:22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1:22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1:22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1:22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1:22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1:22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1:22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1:22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1:22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1:22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1:22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1:22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1:22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1:22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1:22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1:22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1:22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1:22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1:22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1:22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1:22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1:22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1:22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1:22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1:22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1:22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1:22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1:22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1:22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1:22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1:22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1:22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1:22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1:22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1:22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1:22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1:22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1:22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1:22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1:22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1:22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1:22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1:22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1:22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1:22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1:22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1:22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1:22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1:22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1:22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1:22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1:22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1:22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1:22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1:22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1:22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1:22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1:22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1:22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1:22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1:22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1:22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1:22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1:22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1:22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1:22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1:22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1:22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1:22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1:22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1:22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1:22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1:22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1:22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1:22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1:22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1:22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1:22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1:22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1:22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1:22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1:22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1:22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1:22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1:22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1:22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1:22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1:22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1:22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1:22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1:22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1:22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1:22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1:22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1:22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1:22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1:22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1:22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1:22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1:22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1:22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1:22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1:22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1:22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1:22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1:22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1:22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1:22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1:22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1:22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1:22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1:22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1:22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1:22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1:22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1:22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1:22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1:22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1:22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1:22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1:22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1:22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1:22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1:22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1:22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1:22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1:22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1:22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1:22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1:22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1:22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1:22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1:22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1:22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1:22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1:22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1:22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1:22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1:22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1:22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1:22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1:22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1:22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spans="1:22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spans="1:22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spans="1:22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1:22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spans="1:22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spans="1:22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spans="1:22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 spans="1:22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 spans="1:22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spans="1:22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spans="1:22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spans="1:22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</row>
    <row r="963" spans="1:22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</row>
    <row r="964" spans="1:22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</row>
    <row r="965" spans="1:22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1:22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</row>
    <row r="967" spans="1:22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 spans="1:22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 spans="1:22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 spans="1:22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</row>
    <row r="971" spans="1:22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</row>
    <row r="972" spans="1:22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</row>
    <row r="973" spans="1:22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</row>
    <row r="974" spans="1:22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</row>
    <row r="975" spans="1:22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</row>
    <row r="976" spans="1:22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</row>
    <row r="977" spans="1:22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1:22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</row>
    <row r="979" spans="1:22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</row>
    <row r="980" spans="1:22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</row>
    <row r="981" spans="1:22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</row>
    <row r="982" spans="1:22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</row>
    <row r="983" spans="1:22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</row>
    <row r="984" spans="1:22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</row>
    <row r="985" spans="1:22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</row>
    <row r="986" spans="1:22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</row>
    <row r="987" spans="1:22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</row>
    <row r="988" spans="1:22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</row>
    <row r="989" spans="1:22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</row>
    <row r="990" spans="1:22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</row>
    <row r="991" spans="1:22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</row>
    <row r="992" spans="1:22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</row>
    <row r="993" spans="1:22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</row>
    <row r="994" spans="1:22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</row>
    <row r="995" spans="1:22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</row>
    <row r="996" spans="1:22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</row>
    <row r="997" spans="1:22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</row>
    <row r="998" spans="1:22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</row>
    <row r="999" spans="1:22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</row>
    <row r="1000" spans="1:22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</row>
    <row r="1001" spans="1:22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</row>
  </sheetData>
  <conditionalFormatting sqref="C5:V24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Matrix</vt:lpstr>
    </vt:vector>
  </TitlesOfParts>
  <Company>Morningstar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Termini</dc:creator>
  <cp:lastModifiedBy>Anthony Termini</cp:lastModifiedBy>
  <dcterms:created xsi:type="dcterms:W3CDTF">2012-06-20T15:16:53Z</dcterms:created>
  <dcterms:modified xsi:type="dcterms:W3CDTF">2012-06-28T17:17:03Z</dcterms:modified>
</cp:coreProperties>
</file>